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3" i="4"/>
  <c r="E73" i="4"/>
  <c r="C73" i="4"/>
  <c r="D71" i="4"/>
  <c r="G71" i="4" s="1"/>
  <c r="D69" i="4"/>
  <c r="G69" i="4" s="1"/>
  <c r="D67" i="4"/>
  <c r="G67" i="4" s="1"/>
  <c r="D65" i="4"/>
  <c r="G65" i="4" s="1"/>
  <c r="D63" i="4"/>
  <c r="G63" i="4" s="1"/>
  <c r="D61" i="4"/>
  <c r="G61" i="4" s="1"/>
  <c r="D59" i="4"/>
  <c r="G59" i="4" s="1"/>
  <c r="B73" i="4"/>
  <c r="F51" i="4"/>
  <c r="E51" i="4"/>
  <c r="D49" i="4"/>
  <c r="G49" i="4" s="1"/>
  <c r="D48" i="4"/>
  <c r="G48" i="4" s="1"/>
  <c r="D47" i="4"/>
  <c r="G47" i="4" s="1"/>
  <c r="D46" i="4"/>
  <c r="G46" i="4" s="1"/>
  <c r="C51" i="4"/>
  <c r="B5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7" i="4"/>
  <c r="E37" i="4"/>
  <c r="C37" i="4"/>
  <c r="B37" i="4"/>
  <c r="G51" i="4" l="1"/>
  <c r="G73" i="4"/>
  <c r="D51" i="4"/>
  <c r="D73" i="4"/>
  <c r="G37" i="4"/>
  <c r="D3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<sst xmlns="http://schemas.openxmlformats.org/spreadsheetml/2006/main" count="248" uniqueCount="170">
  <si>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</si>
  <si>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</si>
  <si>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</si>
  <si>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</si>
  <si>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</si>
  <si>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</si>
  <si>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</si>
  <si>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</si>
  <si>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</si>
  <si>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</si>
  <si>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</si>
  <si>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</si>
  <si>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</si>
  <si>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</si>
  <si>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</si>
  <si>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</si>
  <si>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</si>
  <si>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</si>
  <si>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</si>
  <si>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</si>
  <si>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</si>
  <si>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</si>
  <si>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</si>
  <si>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</si>
  <si>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</si>
  <si>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</si>
  <si>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</si>
  <si>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</si>
  <si>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</si>
  <si>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</si>
  <si>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</si>
  <si>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</si>
  <si>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</si>
  <si>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</si>
  <si>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</si>
  <si>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</si>
  <si>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</si>
  <si>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</si>
  <si>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</si>
  <si>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</si>
  <si>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</si>
  <si>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</si>
  <si>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</si>
  <si>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</si>
  <si>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</si>
  <si>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</si>
  <si>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</si>
  <si>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</si>
  <si>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</si>
  <si>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</si>
  <si>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</si>
  <si>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</si>
  <si>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</si>
  <si>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</si>
  <si>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</si>
  <si>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</si>
  <si>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</si>
  <si>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</si>
  <si>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</si>
  <si>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</si>
  <si>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</si>
  <si>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</si>
  <si>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</si>
  <si>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</si>
  <si>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</si>
  <si>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</si>
  <si>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</si>
  <si>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</si>
  <si>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</si>
  <si>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</si>
  <si>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</si>
  <si>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</si>
  <si>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</si>
  <si>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</si>
  <si>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</si>
  <si>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</si>
  <si>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</si>
  <si>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</si>
  <si>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</si>
  <si>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</si>
  <si>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</si>
  <si>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</si>
  <si>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</si>
  <si>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</si>
  <si>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</si>
  <si>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</si>
  <si>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</si>
  <si>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</si>
  <si>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</si>
  <si>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</si>
  <si>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</si>
  <si>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</si>
  <si>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</si>
  <si>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</si>
  <si>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</si>
  <si>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</si>
  <si>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</si>
  <si>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</si>
  <si>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</si>
  <si>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</si>
  <si>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</si>
  <si>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</si>
  <si>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</si>
  <si>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</si>
  <si>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</si>
  <si>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</si>
  <si>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</si>
  <si>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</si>
  <si>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</si>
  <si>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</si>
  <si>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</si>
  <si>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</si>
  <si>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</si>
  <si>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</si>
  <si>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</si>
  <si>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</si>
  <si>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</si>
  <si>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</si>
  <si>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</si>
  <si>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</si>
  <si>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</si>
  <si>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</si>
  <si>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</si>
  <si>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</si>
  <si>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</si>
  <si>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</si>
  <si>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</si>
  <si>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</si>
  <si>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</si>
  <si>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Septiembre de 2024</t>
  </si>
  <si>
    <t>Municipio de Salamanca, Guanajuato.
Estado Analítico del Ejercicio del Presupuesto de Egresos
Clasificación Económica (por Tipo de Gasto)
Del 1 de Enero al 30 de Septiembre de 2024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</si>
  <si>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</si>
  <si>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</si>
  <si>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</si>
  <si>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</si>
  <si>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</si>
  <si>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</si>
  <si>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</si>
  <si>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</si>
  <si>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</si>
  <si>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</si>
  <si>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</si>
  <si>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</si>
  <si>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</si>
  <si>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</si>
  <si>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</si>
  <si>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</si>
  <si>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</si>
  <si>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</si>
  <si>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</si>
  <si>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</si>
  <si>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</si>
  <si>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</si>
  <si>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</si>
  <si>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</si>
  <si>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</si>
  <si>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</si>
  <si>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</si>
  <si>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</si>
  <si>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</si>
  <si>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Septiembre de 2024</t>
  </si>
  <si>
    <t>Municipio de Salamanca, Guanajuato.
Estado Analítico del Ejercicio del Presupuesto de Egresos
Clasificación Administrativa (Poderes)
Del 1 de Enero al 30 de Septiembre de 2024</t>
  </si>
  <si>
    <t>Municipio de Salamanca, Guanajuato.
Estado Analítico del Ejercicio del Presupuesto de Egresos
Clasificación Administrativa (Sector Paraestatal)
Del 1 de Enero al 30 de Septiembre de 2024</t>
  </si>
  <si>
    <t>Municipio de Salamanca, Guanajuato.
Estado Analítico del Ejercicio del Presupuesto de Egresos
Clasificación Funcional (Finalidad y Función)
Del 1 de Enero al 30 de Septiembre de 2024</t>
  </si>
  <si>
    <t>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</si>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</sst>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6" fillId="2" borderId="2" xfId="9" applyFont="1" applyFill="1" applyBorder="1" applyAlignment="1">
      <alignment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" fontId="6" fillId="0" borderId="10" xfId="0" applyNumberFormat="1" applyFont="1" applyBorder="1" applyProtection="1">
      <protection locked="0"/>
    </xf>
    <xf numFmtId="0" fontId="2" fillId="0" borderId="0" xfId="0" applyFont="1" applyAlignment="1">
      <alignment horizontal="left" indent="1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indent="1"/>
    </xf>
    <xf numFmtId="4" fontId="2" fillId="0" borderId="11" xfId="0" applyNumberFormat="1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0" borderId="1" xfId="0" applyFont="1" applyBorder="1" applyAlignment="1">
      <alignment horizontal="left" wrapText="1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wrapText="1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2" xfId="9" applyFont="1" applyBorder="1" applyAlignment="1">
      <alignment horizontal="left" vertical="center" indent="1"/>
    </xf>
    <xf numFmtId="4" fontId="2" fillId="0" borderId="10" xfId="9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6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 wrapText="1" indent="1"/>
      <protection locked="0"/>
    </xf>
    <xf numFmtId="0" fontId="6" fillId="0" borderId="1" xfId="0" applyFont="1" applyBorder="1" applyAlignment="1">
      <alignment horizontal="left"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0" xfId="16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62.28515625" style="1" customWidth="1"/>
    <col min="2" max="2" width="19.7109375" style="1" bestFit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7" ht="13.2" x14ac:dyDescent="0.2">
      <c r="A2" s="2"/>
      <c r="B2" s="3"/>
      <c r="C2" s="4"/>
      <c r="D2" s="5" t="s">
        <v>57</v>
      </c>
      <c r="E2" s="4"/>
      <c r="F2" s="6"/>
      <c r="G2" s="43" t="s">
        <v>56</v>
      </c>
    </row>
    <row r="3" spans="1:7" ht="24.9" customHeight="1" x14ac:dyDescent="0.2">
      <c r="A3" s="7" t="s">
        <v>51</v>
      </c>
      <c r="B3" s="8" t="s">
        <v>52</v>
      </c>
      <c r="C3" s="8" t="s">
        <v>117</v>
      </c>
      <c r="D3" s="8" t="s">
        <v>53</v>
      </c>
      <c r="E3" s="8" t="s">
        <v>54</v>
      </c>
      <c r="F3" s="8" t="s">
        <v>55</v>
      </c>
      <c r="G3" s="44"/>
    </row>
    <row r="4" spans="1:7" ht="13.2" x14ac:dyDescent="0.2">
      <c r="A4" s="9"/>
      <c r="B4" s="10">
        <v>1</v>
      </c>
      <c r="C4" s="10">
        <v>2</v>
      </c>
      <c r="D4" s="10" t="s">
        <v>118</v>
      </c>
      <c r="E4" s="10">
        <v>4</v>
      </c>
      <c r="F4" s="10">
        <v>5</v>
      </c>
      <c r="G4" s="10" t="s">
        <v>119</v>
      </c>
    </row>
    <row r="5" spans="1:7" ht="13.2" x14ac:dyDescent="0.25">
      <c r="A5" s="11" t="s">
        <v>58</v>
      </c>
      <c r="B5" s="12">
        <f>SUM(B6:B12)</f>
        <v>466271783.63999999</v>
      </c>
      <c r="C5" s="12">
        <f>SUM(C6:C12)</f>
        <v>-1.1641532182693481E-10</v>
      </c>
      <c r="D5" s="12">
        <f>B5+C5</f>
        <v>466271783.63999999</v>
      </c>
      <c r="E5" s="12">
        <f>SUM(E6:E12)</f>
        <v>277672590</v>
      </c>
      <c r="F5" s="12">
        <f>SUM(F6:F12)</f>
        <v>277674900.71999997</v>
      </c>
      <c r="G5" s="12">
        <f>D5-E5</f>
        <v>188599193.63999999</v>
      </c>
    </row>
    <row r="6" spans="1:7" ht="13.2" x14ac:dyDescent="0.25">
      <c r="A6" s="13" t="s">
        <v>62</v>
      </c>
      <c r="B6" s="14">
        <v>271104417.68000001</v>
      </c>
      <c r="C6" s="14">
        <v>-11890554.09</v>
      </c>
      <c r="D6" s="14">
        <f t="shared" ref="D6:D69" si="0">B6+C6</f>
        <v>259213863.59</v>
      </c>
      <c r="E6" s="14">
        <v>170657454.68000001</v>
      </c>
      <c r="F6" s="14">
        <v>170659293.97999999</v>
      </c>
      <c r="G6" s="14">
        <f t="shared" ref="G6:G69" si="1">D6-E6</f>
        <v>88556408.909999996</v>
      </c>
    </row>
    <row r="7" spans="1:7" ht="13.2" x14ac:dyDescent="0.25">
      <c r="A7" s="13" t="s">
        <v>63</v>
      </c>
      <c r="B7" s="14">
        <v>2035624.21</v>
      </c>
      <c r="C7" s="14">
        <v>200000</v>
      </c>
      <c r="D7" s="14">
        <f t="shared" si="0"/>
        <v>2235624.21</v>
      </c>
      <c r="E7" s="14">
        <v>1720292.59</v>
      </c>
      <c r="F7" s="14">
        <v>1720292.59</v>
      </c>
      <c r="G7" s="14">
        <f t="shared" si="1"/>
        <v>515331.61999999988</v>
      </c>
    </row>
    <row r="8" spans="1:7" ht="13.2" x14ac:dyDescent="0.25">
      <c r="A8" s="13" t="s">
        <v>64</v>
      </c>
      <c r="B8" s="14">
        <v>52758004.630000003</v>
      </c>
      <c r="C8" s="14">
        <v>5886378.7199999997</v>
      </c>
      <c r="D8" s="14">
        <f t="shared" si="0"/>
        <v>58644383.350000001</v>
      </c>
      <c r="E8" s="14">
        <v>25875648.289999999</v>
      </c>
      <c r="F8" s="14">
        <v>25875862.57</v>
      </c>
      <c r="G8" s="14">
        <f t="shared" si="1"/>
        <v>32768735.060000002</v>
      </c>
    </row>
    <row r="9" spans="1:7" ht="13.2" x14ac:dyDescent="0.25">
      <c r="A9" s="13" t="s">
        <v>33</v>
      </c>
      <c r="B9" s="14">
        <v>102003416.87</v>
      </c>
      <c r="C9" s="14">
        <v>1748191.9</v>
      </c>
      <c r="D9" s="14">
        <f t="shared" si="0"/>
        <v>103751608.77000001</v>
      </c>
      <c r="E9" s="14">
        <v>56116757.07</v>
      </c>
      <c r="F9" s="14">
        <v>56116757.07</v>
      </c>
      <c r="G9" s="14">
        <f t="shared" si="1"/>
        <v>47634851.70000001</v>
      </c>
    </row>
    <row r="10" spans="1:7" ht="13.2" x14ac:dyDescent="0.25">
      <c r="A10" s="13" t="s">
        <v>65</v>
      </c>
      <c r="B10" s="14">
        <v>37557128.350000001</v>
      </c>
      <c r="C10" s="14">
        <v>4804175.37</v>
      </c>
      <c r="D10" s="14">
        <f t="shared" si="0"/>
        <v>42361303.719999999</v>
      </c>
      <c r="E10" s="14">
        <v>23302437.370000001</v>
      </c>
      <c r="F10" s="14">
        <v>23302694.510000002</v>
      </c>
      <c r="G10" s="14">
        <f t="shared" si="1"/>
        <v>19058866.349999998</v>
      </c>
    </row>
    <row r="11" spans="1:7" ht="13.2" x14ac:dyDescent="0.25">
      <c r="A11" s="13" t="s">
        <v>34</v>
      </c>
      <c r="B11" s="14">
        <v>813191.9</v>
      </c>
      <c r="C11" s="14">
        <v>-748191.9</v>
      </c>
      <c r="D11" s="14">
        <f t="shared" si="0"/>
        <v>65000</v>
      </c>
      <c r="E11" s="14">
        <v>0</v>
      </c>
      <c r="F11" s="14">
        <v>0</v>
      </c>
      <c r="G11" s="14">
        <f t="shared" si="1"/>
        <v>65000</v>
      </c>
    </row>
    <row r="12" spans="1:7" ht="13.2" x14ac:dyDescent="0.25">
      <c r="A12" s="13" t="s">
        <v>66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ht="13.2" x14ac:dyDescent="0.25">
      <c r="A13" s="11" t="s">
        <v>123</v>
      </c>
      <c r="B13" s="15">
        <f>SUM(B14:B22)</f>
        <v>116803081.78</v>
      </c>
      <c r="C13" s="15">
        <f>SUM(C14:C22)</f>
        <v>9494239.4300000016</v>
      </c>
      <c r="D13" s="15">
        <f t="shared" si="0"/>
        <v>126297321.21000001</v>
      </c>
      <c r="E13" s="15">
        <f>SUM(E14:E22)</f>
        <v>74585965.970000014</v>
      </c>
      <c r="F13" s="15">
        <f>SUM(F14:F22)</f>
        <v>74579711.080000013</v>
      </c>
      <c r="G13" s="15">
        <f t="shared" si="1"/>
        <v>51711355.239999995</v>
      </c>
    </row>
    <row r="14" spans="1:7" ht="26.4" x14ac:dyDescent="0.25">
      <c r="A14" s="21" t="s">
        <v>67</v>
      </c>
      <c r="B14" s="14">
        <v>8802226.8599999994</v>
      </c>
      <c r="C14" s="14">
        <v>1435147.35</v>
      </c>
      <c r="D14" s="14">
        <f t="shared" si="0"/>
        <v>10237374.209999999</v>
      </c>
      <c r="E14" s="14">
        <v>5951731.4800000004</v>
      </c>
      <c r="F14" s="14">
        <v>5951731.4800000004</v>
      </c>
      <c r="G14" s="14">
        <f t="shared" si="1"/>
        <v>4285642.7299999986</v>
      </c>
    </row>
    <row r="15" spans="1:7" ht="13.2" x14ac:dyDescent="0.25">
      <c r="A15" s="13" t="s">
        <v>68</v>
      </c>
      <c r="B15" s="14">
        <v>1970546.37</v>
      </c>
      <c r="C15" s="14">
        <v>3310000</v>
      </c>
      <c r="D15" s="14">
        <f t="shared" si="0"/>
        <v>5280546.37</v>
      </c>
      <c r="E15" s="14">
        <v>2825342.29</v>
      </c>
      <c r="F15" s="14">
        <v>2825342.29</v>
      </c>
      <c r="G15" s="14">
        <f t="shared" si="1"/>
        <v>2455204.08</v>
      </c>
    </row>
    <row r="16" spans="1:7" ht="26.4" x14ac:dyDescent="0.25">
      <c r="A16" s="21" t="s">
        <v>69</v>
      </c>
      <c r="B16" s="14">
        <v>4133900</v>
      </c>
      <c r="C16" s="14">
        <v>-225000</v>
      </c>
      <c r="D16" s="14">
        <f t="shared" si="0"/>
        <v>3908900</v>
      </c>
      <c r="E16" s="14">
        <v>19720</v>
      </c>
      <c r="F16" s="14">
        <v>19720</v>
      </c>
      <c r="G16" s="14">
        <f t="shared" si="1"/>
        <v>3889180</v>
      </c>
    </row>
    <row r="17" spans="1:7" ht="13.2" x14ac:dyDescent="0.25">
      <c r="A17" s="13" t="s">
        <v>70</v>
      </c>
      <c r="B17" s="14">
        <v>50916160.049999997</v>
      </c>
      <c r="C17" s="14">
        <v>-3952750.52</v>
      </c>
      <c r="D17" s="14">
        <f t="shared" si="0"/>
        <v>46963409.529999994</v>
      </c>
      <c r="E17" s="14">
        <v>23353446.559999999</v>
      </c>
      <c r="F17" s="14">
        <v>23347191.670000002</v>
      </c>
      <c r="G17" s="14">
        <f t="shared" si="1"/>
        <v>23609962.969999995</v>
      </c>
    </row>
    <row r="18" spans="1:7" ht="13.2" x14ac:dyDescent="0.25">
      <c r="A18" s="13" t="s">
        <v>71</v>
      </c>
      <c r="B18" s="14">
        <v>1386187.94</v>
      </c>
      <c r="C18" s="14">
        <v>795315</v>
      </c>
      <c r="D18" s="14">
        <f t="shared" si="0"/>
        <v>2181502.94</v>
      </c>
      <c r="E18" s="14">
        <v>769575.98</v>
      </c>
      <c r="F18" s="14">
        <v>769575.98</v>
      </c>
      <c r="G18" s="14">
        <f t="shared" si="1"/>
        <v>1411926.96</v>
      </c>
    </row>
    <row r="19" spans="1:7" ht="13.2" x14ac:dyDescent="0.25">
      <c r="A19" s="13" t="s">
        <v>72</v>
      </c>
      <c r="B19" s="14">
        <v>20247867.98</v>
      </c>
      <c r="C19" s="14">
        <v>7066000</v>
      </c>
      <c r="D19" s="14">
        <f t="shared" si="0"/>
        <v>27313867.98</v>
      </c>
      <c r="E19" s="14">
        <v>24304572.030000001</v>
      </c>
      <c r="F19" s="14">
        <v>24304572.030000001</v>
      </c>
      <c r="G19" s="14">
        <f t="shared" si="1"/>
        <v>3009295.9499999993</v>
      </c>
    </row>
    <row r="20" spans="1:7" ht="26.4" x14ac:dyDescent="0.25">
      <c r="A20" s="21" t="s">
        <v>73</v>
      </c>
      <c r="B20" s="14">
        <v>15061360.77</v>
      </c>
      <c r="C20" s="14">
        <v>631177.89</v>
      </c>
      <c r="D20" s="14">
        <f t="shared" si="0"/>
        <v>15692538.66</v>
      </c>
      <c r="E20" s="14">
        <v>10170116.15</v>
      </c>
      <c r="F20" s="14">
        <v>10170116.15</v>
      </c>
      <c r="G20" s="14">
        <f t="shared" si="1"/>
        <v>5522422.5099999998</v>
      </c>
    </row>
    <row r="21" spans="1:7" ht="13.2" x14ac:dyDescent="0.25">
      <c r="A21" s="13" t="s">
        <v>74</v>
      </c>
      <c r="B21" s="14">
        <v>1030000</v>
      </c>
      <c r="C21" s="14">
        <v>-752779.6</v>
      </c>
      <c r="D21" s="14">
        <f t="shared" si="0"/>
        <v>277220.40000000002</v>
      </c>
      <c r="E21" s="14">
        <v>17917.900000000001</v>
      </c>
      <c r="F21" s="14">
        <v>17917.900000000001</v>
      </c>
      <c r="G21" s="14">
        <f t="shared" si="1"/>
        <v>259302.50000000003</v>
      </c>
    </row>
    <row r="22" spans="1:7" ht="13.2" x14ac:dyDescent="0.25">
      <c r="A22" s="13" t="s">
        <v>75</v>
      </c>
      <c r="B22" s="14">
        <v>13254831.810000001</v>
      </c>
      <c r="C22" s="14">
        <v>1187129.31</v>
      </c>
      <c r="D22" s="14">
        <f t="shared" si="0"/>
        <v>14441961.120000001</v>
      </c>
      <c r="E22" s="14">
        <v>7173543.5800000001</v>
      </c>
      <c r="F22" s="14">
        <v>7173543.5800000001</v>
      </c>
      <c r="G22" s="14">
        <f t="shared" si="1"/>
        <v>7268417.540000001</v>
      </c>
    </row>
    <row r="23" spans="1:7" ht="13.2" x14ac:dyDescent="0.25">
      <c r="A23" s="11" t="s">
        <v>59</v>
      </c>
      <c r="B23" s="15">
        <f>SUM(B24:B32)</f>
        <v>146182794.94999999</v>
      </c>
      <c r="C23" s="15">
        <f>SUM(C24:C32)</f>
        <v>74660710.190000013</v>
      </c>
      <c r="D23" s="15">
        <f t="shared" si="0"/>
        <v>220843505.13999999</v>
      </c>
      <c r="E23" s="15">
        <f>SUM(E24:E32)</f>
        <v>111631950.33000001</v>
      </c>
      <c r="F23" s="15">
        <f>SUM(F24:F32)</f>
        <v>83198474.290000007</v>
      </c>
      <c r="G23" s="15">
        <f t="shared" si="1"/>
        <v>109211554.80999997</v>
      </c>
    </row>
    <row r="24" spans="1:7" ht="13.2" x14ac:dyDescent="0.25">
      <c r="A24" s="13" t="s">
        <v>76</v>
      </c>
      <c r="B24" s="14">
        <v>42875751.130000003</v>
      </c>
      <c r="C24" s="14">
        <v>-1847688.5</v>
      </c>
      <c r="D24" s="14">
        <f t="shared" si="0"/>
        <v>41028062.630000003</v>
      </c>
      <c r="E24" s="14">
        <v>11936341.34</v>
      </c>
      <c r="F24" s="14">
        <v>11936341.34</v>
      </c>
      <c r="G24" s="14">
        <f t="shared" si="1"/>
        <v>29091721.290000003</v>
      </c>
    </row>
    <row r="25" spans="1:7" ht="13.2" x14ac:dyDescent="0.25">
      <c r="A25" s="13" t="s">
        <v>77</v>
      </c>
      <c r="B25" s="14">
        <v>6095216.0700000003</v>
      </c>
      <c r="C25" s="14">
        <v>4617788</v>
      </c>
      <c r="D25" s="14">
        <f t="shared" si="0"/>
        <v>10713004.07</v>
      </c>
      <c r="E25" s="14">
        <v>6442647.71</v>
      </c>
      <c r="F25" s="14">
        <v>6022647.71</v>
      </c>
      <c r="G25" s="14">
        <f t="shared" si="1"/>
        <v>4270356.3600000003</v>
      </c>
    </row>
    <row r="26" spans="1:7" ht="26.4" x14ac:dyDescent="0.25">
      <c r="A26" s="21" t="s">
        <v>78</v>
      </c>
      <c r="B26" s="14">
        <v>32146342.43</v>
      </c>
      <c r="C26" s="14">
        <v>31989149.73</v>
      </c>
      <c r="D26" s="14">
        <f t="shared" si="0"/>
        <v>64135492.159999996</v>
      </c>
      <c r="E26" s="14">
        <v>36510301.810000002</v>
      </c>
      <c r="F26" s="14">
        <v>36313101.810000002</v>
      </c>
      <c r="G26" s="14">
        <f t="shared" si="1"/>
        <v>27625190.349999994</v>
      </c>
    </row>
    <row r="27" spans="1:7" ht="13.2" x14ac:dyDescent="0.25">
      <c r="A27" s="13" t="s">
        <v>79</v>
      </c>
      <c r="B27" s="14">
        <v>8420250</v>
      </c>
      <c r="C27" s="14">
        <v>-800000</v>
      </c>
      <c r="D27" s="14">
        <f t="shared" si="0"/>
        <v>7620250</v>
      </c>
      <c r="E27" s="14">
        <v>5494460.2000000002</v>
      </c>
      <c r="F27" s="14">
        <v>5494460.2000000002</v>
      </c>
      <c r="G27" s="14">
        <f t="shared" si="1"/>
        <v>2125789.7999999998</v>
      </c>
    </row>
    <row r="28" spans="1:7" ht="26.4" x14ac:dyDescent="0.25">
      <c r="A28" s="21" t="s">
        <v>80</v>
      </c>
      <c r="B28" s="14">
        <v>19109928.370000001</v>
      </c>
      <c r="C28" s="14">
        <v>15560153.59</v>
      </c>
      <c r="D28" s="14">
        <f t="shared" si="0"/>
        <v>34670081.960000001</v>
      </c>
      <c r="E28" s="14">
        <v>14169471.199999999</v>
      </c>
      <c r="F28" s="14">
        <v>13401667.85</v>
      </c>
      <c r="G28" s="14">
        <f t="shared" si="1"/>
        <v>20500610.760000002</v>
      </c>
    </row>
    <row r="29" spans="1:7" ht="13.2" x14ac:dyDescent="0.25">
      <c r="A29" s="13" t="s">
        <v>81</v>
      </c>
      <c r="B29" s="14">
        <v>6251070</v>
      </c>
      <c r="C29" s="14">
        <v>147230</v>
      </c>
      <c r="D29" s="14">
        <f t="shared" si="0"/>
        <v>6398300</v>
      </c>
      <c r="E29" s="14">
        <v>3715671.83</v>
      </c>
      <c r="F29" s="14">
        <v>3715671.83</v>
      </c>
      <c r="G29" s="14">
        <f t="shared" si="1"/>
        <v>2682628.17</v>
      </c>
    </row>
    <row r="30" spans="1:7" ht="13.2" x14ac:dyDescent="0.25">
      <c r="A30" s="13" t="s">
        <v>82</v>
      </c>
      <c r="B30" s="14">
        <v>1552199.63</v>
      </c>
      <c r="C30" s="14">
        <v>-105640.89</v>
      </c>
      <c r="D30" s="14">
        <f t="shared" si="0"/>
        <v>1446558.74</v>
      </c>
      <c r="E30" s="14">
        <v>118718.39999999999</v>
      </c>
      <c r="F30" s="14">
        <v>118718.39999999999</v>
      </c>
      <c r="G30" s="14">
        <f t="shared" si="1"/>
        <v>1327840.3400000001</v>
      </c>
    </row>
    <row r="31" spans="1:7" ht="13.2" x14ac:dyDescent="0.25">
      <c r="A31" s="13" t="s">
        <v>83</v>
      </c>
      <c r="B31" s="14">
        <v>8229627.9000000004</v>
      </c>
      <c r="C31" s="14">
        <v>22136647.609999999</v>
      </c>
      <c r="D31" s="14">
        <f t="shared" si="0"/>
        <v>30366275.509999998</v>
      </c>
      <c r="E31" s="14">
        <v>26833857.690000001</v>
      </c>
      <c r="F31" s="14">
        <v>0</v>
      </c>
      <c r="G31" s="14">
        <f t="shared" si="1"/>
        <v>3532417.8199999966</v>
      </c>
    </row>
    <row r="32" spans="1:7" ht="13.2" x14ac:dyDescent="0.25">
      <c r="A32" s="13" t="s">
        <v>18</v>
      </c>
      <c r="B32" s="14">
        <v>21502409.420000002</v>
      </c>
      <c r="C32" s="14">
        <v>2963070.65</v>
      </c>
      <c r="D32" s="14">
        <f t="shared" si="0"/>
        <v>24465480.07</v>
      </c>
      <c r="E32" s="14">
        <v>6410480.1500000004</v>
      </c>
      <c r="F32" s="14">
        <v>6195865.1500000004</v>
      </c>
      <c r="G32" s="14">
        <f t="shared" si="1"/>
        <v>18054999.920000002</v>
      </c>
    </row>
    <row r="33" spans="1:7" ht="26.4" x14ac:dyDescent="0.25">
      <c r="A33" s="22" t="s">
        <v>124</v>
      </c>
      <c r="B33" s="15">
        <f>SUM(B34:B42)</f>
        <v>114136309.2</v>
      </c>
      <c r="C33" s="15">
        <f>SUM(C34:C42)</f>
        <v>29496990.07</v>
      </c>
      <c r="D33" s="15">
        <f t="shared" si="0"/>
        <v>143633299.27000001</v>
      </c>
      <c r="E33" s="15">
        <f>SUM(E34:E42)</f>
        <v>107913207.07000001</v>
      </c>
      <c r="F33" s="15">
        <f>SUM(F34:F42)</f>
        <v>107835382.2</v>
      </c>
      <c r="G33" s="15">
        <f t="shared" si="1"/>
        <v>35720092.200000003</v>
      </c>
    </row>
    <row r="34" spans="1:7" ht="26.4" x14ac:dyDescent="0.25">
      <c r="A34" s="21" t="s">
        <v>84</v>
      </c>
      <c r="B34" s="14">
        <v>1103361.75</v>
      </c>
      <c r="C34" s="14">
        <v>500000</v>
      </c>
      <c r="D34" s="14">
        <f t="shared" si="0"/>
        <v>1603361.75</v>
      </c>
      <c r="E34" s="14">
        <v>1121413.44</v>
      </c>
      <c r="F34" s="14">
        <v>1043588.57</v>
      </c>
      <c r="G34" s="14">
        <f t="shared" si="1"/>
        <v>481948.31000000006</v>
      </c>
    </row>
    <row r="35" spans="1:7" ht="13.2" x14ac:dyDescent="0.25">
      <c r="A35" s="13" t="s">
        <v>85</v>
      </c>
      <c r="B35" s="14">
        <v>77843507.370000005</v>
      </c>
      <c r="C35" s="14">
        <v>8127518.71</v>
      </c>
      <c r="D35" s="14">
        <f t="shared" si="0"/>
        <v>85971026.079999998</v>
      </c>
      <c r="E35" s="14">
        <v>69937176.680000007</v>
      </c>
      <c r="F35" s="14">
        <v>69937176.680000007</v>
      </c>
      <c r="G35" s="14">
        <f t="shared" si="1"/>
        <v>16033849.399999991</v>
      </c>
    </row>
    <row r="36" spans="1:7" ht="13.2" x14ac:dyDescent="0.25">
      <c r="A36" s="13" t="s">
        <v>86</v>
      </c>
      <c r="B36" s="14">
        <v>2575000</v>
      </c>
      <c r="C36" s="14">
        <v>11654378.5</v>
      </c>
      <c r="D36" s="14">
        <f t="shared" si="0"/>
        <v>14229378.5</v>
      </c>
      <c r="E36" s="14">
        <v>11047200</v>
      </c>
      <c r="F36" s="14">
        <v>11047200</v>
      </c>
      <c r="G36" s="14">
        <f t="shared" si="1"/>
        <v>3182178.5</v>
      </c>
    </row>
    <row r="37" spans="1:7" ht="13.2" x14ac:dyDescent="0.25">
      <c r="A37" s="13" t="s">
        <v>87</v>
      </c>
      <c r="B37" s="14">
        <v>31996440.079999998</v>
      </c>
      <c r="C37" s="14">
        <v>9215092.8599999994</v>
      </c>
      <c r="D37" s="14">
        <f t="shared" si="0"/>
        <v>41211532.939999998</v>
      </c>
      <c r="E37" s="14">
        <v>25807416.949999999</v>
      </c>
      <c r="F37" s="14">
        <v>25807416.949999999</v>
      </c>
      <c r="G37" s="14">
        <f t="shared" si="1"/>
        <v>15404115.989999998</v>
      </c>
    </row>
    <row r="38" spans="1:7" ht="13.2" x14ac:dyDescent="0.25">
      <c r="A38" s="13" t="s">
        <v>39</v>
      </c>
      <c r="B38" s="14">
        <v>0</v>
      </c>
      <c r="C38" s="14">
        <v>0</v>
      </c>
      <c r="D38" s="14">
        <f t="shared" si="0"/>
        <v>0</v>
      </c>
      <c r="E38" s="14">
        <v>0</v>
      </c>
      <c r="F38" s="14">
        <v>0</v>
      </c>
      <c r="G38" s="14">
        <f t="shared" si="1"/>
        <v>0</v>
      </c>
    </row>
    <row r="39" spans="1:7" ht="26.4" x14ac:dyDescent="0.25">
      <c r="A39" s="21" t="s">
        <v>88</v>
      </c>
      <c r="B39" s="14">
        <v>618000</v>
      </c>
      <c r="C39" s="14">
        <v>0</v>
      </c>
      <c r="D39" s="14">
        <f t="shared" si="0"/>
        <v>618000</v>
      </c>
      <c r="E39" s="14">
        <v>0</v>
      </c>
      <c r="F39" s="14">
        <v>0</v>
      </c>
      <c r="G39" s="14">
        <f t="shared" si="1"/>
        <v>618000</v>
      </c>
    </row>
    <row r="40" spans="1:7" ht="13.2" x14ac:dyDescent="0.25">
      <c r="A40" s="13" t="s">
        <v>89</v>
      </c>
      <c r="B40" s="14">
        <v>0</v>
      </c>
      <c r="C40" s="14">
        <v>0</v>
      </c>
      <c r="D40" s="14">
        <f t="shared" si="0"/>
        <v>0</v>
      </c>
      <c r="E40" s="14">
        <v>0</v>
      </c>
      <c r="F40" s="14">
        <v>0</v>
      </c>
      <c r="G40" s="14">
        <f t="shared" si="1"/>
        <v>0</v>
      </c>
    </row>
    <row r="41" spans="1:7" ht="13.2" x14ac:dyDescent="0.25">
      <c r="A41" s="13" t="s">
        <v>35</v>
      </c>
      <c r="B41" s="14">
        <v>0</v>
      </c>
      <c r="C41" s="14">
        <v>0</v>
      </c>
      <c r="D41" s="14">
        <f t="shared" si="0"/>
        <v>0</v>
      </c>
      <c r="E41" s="14">
        <v>0</v>
      </c>
      <c r="F41" s="14">
        <v>0</v>
      </c>
      <c r="G41" s="14">
        <f t="shared" si="1"/>
        <v>0</v>
      </c>
    </row>
    <row r="42" spans="1:7" ht="13.2" x14ac:dyDescent="0.25">
      <c r="A42" s="13" t="s">
        <v>90</v>
      </c>
      <c r="B42" s="14">
        <v>0</v>
      </c>
      <c r="C42" s="14">
        <v>0</v>
      </c>
      <c r="D42" s="14">
        <f t="shared" si="0"/>
        <v>0</v>
      </c>
      <c r="E42" s="14">
        <v>0</v>
      </c>
      <c r="F42" s="14">
        <v>0</v>
      </c>
      <c r="G42" s="14">
        <f t="shared" si="1"/>
        <v>0</v>
      </c>
    </row>
    <row r="43" spans="1:7" ht="13.2" x14ac:dyDescent="0.25">
      <c r="A43" s="11" t="s">
        <v>125</v>
      </c>
      <c r="B43" s="15">
        <f>SUM(B44:B52)</f>
        <v>76700502.399999991</v>
      </c>
      <c r="C43" s="15">
        <f>SUM(C44:C52)</f>
        <v>55960098.629999995</v>
      </c>
      <c r="D43" s="15">
        <f t="shared" si="0"/>
        <v>132660601.02999999</v>
      </c>
      <c r="E43" s="15">
        <f>SUM(E44:E52)</f>
        <v>60473465.080000006</v>
      </c>
      <c r="F43" s="15">
        <f>SUM(F44:F52)</f>
        <v>60473465.080000006</v>
      </c>
      <c r="G43" s="15">
        <f t="shared" si="1"/>
        <v>72187135.949999988</v>
      </c>
    </row>
    <row r="44" spans="1:7" ht="13.2" x14ac:dyDescent="0.25">
      <c r="A44" s="16" t="s">
        <v>91</v>
      </c>
      <c r="B44" s="14">
        <v>4150453.22</v>
      </c>
      <c r="C44" s="14">
        <v>1957954.72</v>
      </c>
      <c r="D44" s="14">
        <f t="shared" si="0"/>
        <v>6108407.9400000004</v>
      </c>
      <c r="E44" s="14">
        <v>2574487.87</v>
      </c>
      <c r="F44" s="14">
        <v>2574487.87</v>
      </c>
      <c r="G44" s="14">
        <f t="shared" si="1"/>
        <v>3533920.0700000003</v>
      </c>
    </row>
    <row r="45" spans="1:7" ht="13.2" x14ac:dyDescent="0.25">
      <c r="A45" s="13" t="s">
        <v>92</v>
      </c>
      <c r="B45" s="14">
        <v>3267551.1</v>
      </c>
      <c r="C45" s="14">
        <v>16247180.02</v>
      </c>
      <c r="D45" s="14">
        <f t="shared" si="0"/>
        <v>19514731.120000001</v>
      </c>
      <c r="E45" s="14">
        <v>9255709.4299999997</v>
      </c>
      <c r="F45" s="14">
        <v>9255709.4299999997</v>
      </c>
      <c r="G45" s="14">
        <f t="shared" si="1"/>
        <v>10259021.690000001</v>
      </c>
    </row>
    <row r="46" spans="1:7" ht="13.2" x14ac:dyDescent="0.25">
      <c r="A46" s="13" t="s">
        <v>93</v>
      </c>
      <c r="B46" s="14">
        <v>454101.25</v>
      </c>
      <c r="C46" s="14">
        <v>40000</v>
      </c>
      <c r="D46" s="14">
        <f t="shared" si="0"/>
        <v>494101.25</v>
      </c>
      <c r="E46" s="14">
        <v>49157.29</v>
      </c>
      <c r="F46" s="14">
        <v>49157.29</v>
      </c>
      <c r="G46" s="14">
        <f t="shared" si="1"/>
        <v>444943.96</v>
      </c>
    </row>
    <row r="47" spans="1:7" ht="13.2" x14ac:dyDescent="0.25">
      <c r="A47" s="13" t="s">
        <v>94</v>
      </c>
      <c r="B47" s="14">
        <v>28902225</v>
      </c>
      <c r="C47" s="14">
        <v>30448806</v>
      </c>
      <c r="D47" s="14">
        <f t="shared" si="0"/>
        <v>59351031</v>
      </c>
      <c r="E47" s="14">
        <v>30121814</v>
      </c>
      <c r="F47" s="14">
        <v>30121814</v>
      </c>
      <c r="G47" s="14">
        <f t="shared" si="1"/>
        <v>29229217</v>
      </c>
    </row>
    <row r="48" spans="1:7" ht="13.2" x14ac:dyDescent="0.25">
      <c r="A48" s="13" t="s">
        <v>95</v>
      </c>
      <c r="B48" s="14">
        <v>5411320.5300000003</v>
      </c>
      <c r="C48" s="14">
        <v>-3600010.11</v>
      </c>
      <c r="D48" s="14">
        <f t="shared" si="0"/>
        <v>1811310.4200000004</v>
      </c>
      <c r="E48" s="14">
        <v>1108762.71</v>
      </c>
      <c r="F48" s="14">
        <v>1108762.71</v>
      </c>
      <c r="G48" s="14">
        <f t="shared" si="1"/>
        <v>702547.71000000043</v>
      </c>
    </row>
    <row r="49" spans="1:7" ht="13.2" x14ac:dyDescent="0.25">
      <c r="A49" s="13" t="s">
        <v>96</v>
      </c>
      <c r="B49" s="14">
        <v>32844438.5</v>
      </c>
      <c r="C49" s="14">
        <v>11258168</v>
      </c>
      <c r="D49" s="14">
        <f t="shared" si="0"/>
        <v>44102606.5</v>
      </c>
      <c r="E49" s="14">
        <v>17363533.780000001</v>
      </c>
      <c r="F49" s="14">
        <v>17363533.780000001</v>
      </c>
      <c r="G49" s="14">
        <f t="shared" si="1"/>
        <v>26739072.719999999</v>
      </c>
    </row>
    <row r="50" spans="1:7" ht="13.2" x14ac:dyDescent="0.25">
      <c r="A50" s="13" t="s">
        <v>97</v>
      </c>
      <c r="B50" s="14">
        <v>0</v>
      </c>
      <c r="C50" s="14">
        <v>0</v>
      </c>
      <c r="D50" s="14">
        <f t="shared" si="0"/>
        <v>0</v>
      </c>
      <c r="E50" s="14">
        <v>0</v>
      </c>
      <c r="F50" s="14">
        <v>0</v>
      </c>
      <c r="G50" s="14">
        <f t="shared" si="1"/>
        <v>0</v>
      </c>
    </row>
    <row r="51" spans="1:7" ht="13.2" x14ac:dyDescent="0.25">
      <c r="A51" s="13" t="s">
        <v>98</v>
      </c>
      <c r="B51" s="14">
        <v>1030000</v>
      </c>
      <c r="C51" s="14">
        <v>-300000</v>
      </c>
      <c r="D51" s="14">
        <f t="shared" si="0"/>
        <v>730000</v>
      </c>
      <c r="E51" s="14">
        <v>0</v>
      </c>
      <c r="F51" s="14">
        <v>0</v>
      </c>
      <c r="G51" s="14">
        <f t="shared" si="1"/>
        <v>730000</v>
      </c>
    </row>
    <row r="52" spans="1:7" ht="13.2" x14ac:dyDescent="0.25">
      <c r="A52" s="13" t="s">
        <v>99</v>
      </c>
      <c r="B52" s="14">
        <v>640412.80000000005</v>
      </c>
      <c r="C52" s="14">
        <v>-92000</v>
      </c>
      <c r="D52" s="14">
        <f t="shared" si="0"/>
        <v>548412.80000000005</v>
      </c>
      <c r="E52" s="14">
        <v>0</v>
      </c>
      <c r="F52" s="14">
        <v>0</v>
      </c>
      <c r="G52" s="14">
        <f t="shared" si="1"/>
        <v>548412.80000000005</v>
      </c>
    </row>
    <row r="53" spans="1:7" ht="13.2" x14ac:dyDescent="0.25">
      <c r="A53" s="11" t="s">
        <v>60</v>
      </c>
      <c r="B53" s="15">
        <f>SUM(B54:B56)</f>
        <v>150588007.03</v>
      </c>
      <c r="C53" s="15">
        <f>SUM(C54:C56)</f>
        <v>362836837.88999999</v>
      </c>
      <c r="D53" s="15">
        <f t="shared" si="0"/>
        <v>513424844.91999996</v>
      </c>
      <c r="E53" s="15">
        <f>SUM(E54:E56)</f>
        <v>257732335.36000001</v>
      </c>
      <c r="F53" s="15">
        <f>SUM(F54:F56)</f>
        <v>257722908.77000001</v>
      </c>
      <c r="G53" s="15">
        <f t="shared" si="1"/>
        <v>255692509.55999994</v>
      </c>
    </row>
    <row r="54" spans="1:7" ht="13.2" x14ac:dyDescent="0.25">
      <c r="A54" s="13" t="s">
        <v>100</v>
      </c>
      <c r="B54" s="14">
        <v>136588007.03</v>
      </c>
      <c r="C54" s="14">
        <v>323989978.07999998</v>
      </c>
      <c r="D54" s="14">
        <f t="shared" si="0"/>
        <v>460577985.11000001</v>
      </c>
      <c r="E54" s="14">
        <v>230512592.18000001</v>
      </c>
      <c r="F54" s="14">
        <v>230503165.59</v>
      </c>
      <c r="G54" s="14">
        <f t="shared" si="1"/>
        <v>230065392.93000001</v>
      </c>
    </row>
    <row r="55" spans="1:7" ht="13.2" x14ac:dyDescent="0.25">
      <c r="A55" s="13" t="s">
        <v>101</v>
      </c>
      <c r="B55" s="14">
        <v>14000000</v>
      </c>
      <c r="C55" s="14">
        <v>38846859.810000002</v>
      </c>
      <c r="D55" s="14">
        <f t="shared" si="0"/>
        <v>52846859.810000002</v>
      </c>
      <c r="E55" s="14">
        <v>27219743.18</v>
      </c>
      <c r="F55" s="14">
        <v>27219743.18</v>
      </c>
      <c r="G55" s="14">
        <f t="shared" si="1"/>
        <v>25627116.630000003</v>
      </c>
    </row>
    <row r="56" spans="1:7" ht="13.2" x14ac:dyDescent="0.25">
      <c r="A56" s="13" t="s">
        <v>102</v>
      </c>
      <c r="B56" s="14">
        <v>0</v>
      </c>
      <c r="C56" s="14">
        <v>0</v>
      </c>
      <c r="D56" s="14">
        <f t="shared" si="0"/>
        <v>0</v>
      </c>
      <c r="E56" s="14">
        <v>0</v>
      </c>
      <c r="F56" s="14">
        <v>0</v>
      </c>
      <c r="G56" s="14">
        <f t="shared" si="1"/>
        <v>0</v>
      </c>
    </row>
    <row r="57" spans="1:7" ht="13.2" x14ac:dyDescent="0.25">
      <c r="A57" s="11" t="s">
        <v>126</v>
      </c>
      <c r="B57" s="15">
        <f>SUM(B58:B64)</f>
        <v>4935502.5</v>
      </c>
      <c r="C57" s="15">
        <f>SUM(C58:C64)</f>
        <v>16222812.24</v>
      </c>
      <c r="D57" s="15">
        <f t="shared" si="0"/>
        <v>21158314.740000002</v>
      </c>
      <c r="E57" s="15">
        <f>SUM(E58:E64)</f>
        <v>0</v>
      </c>
      <c r="F57" s="15">
        <f>SUM(F58:F64)</f>
        <v>0</v>
      </c>
      <c r="G57" s="15">
        <f t="shared" si="1"/>
        <v>21158314.740000002</v>
      </c>
    </row>
    <row r="58" spans="1:7" ht="13.2" x14ac:dyDescent="0.25">
      <c r="A58" s="13" t="s">
        <v>103</v>
      </c>
      <c r="B58" s="14">
        <v>0</v>
      </c>
      <c r="C58" s="14">
        <v>0</v>
      </c>
      <c r="D58" s="14">
        <f t="shared" si="0"/>
        <v>0</v>
      </c>
      <c r="E58" s="14">
        <v>0</v>
      </c>
      <c r="F58" s="14">
        <v>0</v>
      </c>
      <c r="G58" s="14">
        <f t="shared" si="1"/>
        <v>0</v>
      </c>
    </row>
    <row r="59" spans="1:7" ht="13.2" x14ac:dyDescent="0.25">
      <c r="A59" s="13" t="s">
        <v>104</v>
      </c>
      <c r="B59" s="14">
        <v>0</v>
      </c>
      <c r="C59" s="14">
        <v>0</v>
      </c>
      <c r="D59" s="14">
        <f t="shared" si="0"/>
        <v>0</v>
      </c>
      <c r="E59" s="14">
        <v>0</v>
      </c>
      <c r="F59" s="14">
        <v>0</v>
      </c>
      <c r="G59" s="14">
        <f t="shared" si="1"/>
        <v>0</v>
      </c>
    </row>
    <row r="60" spans="1:7" ht="13.2" x14ac:dyDescent="0.25">
      <c r="A60" s="13" t="s">
        <v>105</v>
      </c>
      <c r="B60" s="14">
        <v>0</v>
      </c>
      <c r="C60" s="14">
        <v>0</v>
      </c>
      <c r="D60" s="14">
        <f t="shared" si="0"/>
        <v>0</v>
      </c>
      <c r="E60" s="14">
        <v>0</v>
      </c>
      <c r="F60" s="14">
        <v>0</v>
      </c>
      <c r="G60" s="14">
        <f t="shared" si="1"/>
        <v>0</v>
      </c>
    </row>
    <row r="61" spans="1:7" ht="13.2" x14ac:dyDescent="0.25">
      <c r="A61" s="13" t="s">
        <v>106</v>
      </c>
      <c r="B61" s="14">
        <v>0</v>
      </c>
      <c r="C61" s="14">
        <v>0</v>
      </c>
      <c r="D61" s="14">
        <f t="shared" si="0"/>
        <v>0</v>
      </c>
      <c r="E61" s="14">
        <v>0</v>
      </c>
      <c r="F61" s="14">
        <v>0</v>
      </c>
      <c r="G61" s="14">
        <f t="shared" si="1"/>
        <v>0</v>
      </c>
    </row>
    <row r="62" spans="1:7" ht="13.2" x14ac:dyDescent="0.25">
      <c r="A62" s="13" t="s">
        <v>107</v>
      </c>
      <c r="B62" s="14">
        <v>0</v>
      </c>
      <c r="C62" s="14">
        <v>0</v>
      </c>
      <c r="D62" s="14">
        <f t="shared" si="0"/>
        <v>0</v>
      </c>
      <c r="E62" s="14">
        <v>0</v>
      </c>
      <c r="F62" s="14">
        <v>0</v>
      </c>
      <c r="G62" s="14">
        <f t="shared" si="1"/>
        <v>0</v>
      </c>
    </row>
    <row r="63" spans="1:7" ht="13.2" x14ac:dyDescent="0.25">
      <c r="A63" s="13" t="s">
        <v>108</v>
      </c>
      <c r="B63" s="14">
        <v>0</v>
      </c>
      <c r="C63" s="14">
        <v>0</v>
      </c>
      <c r="D63" s="14">
        <f t="shared" si="0"/>
        <v>0</v>
      </c>
      <c r="E63" s="14">
        <v>0</v>
      </c>
      <c r="F63" s="14">
        <v>0</v>
      </c>
      <c r="G63" s="14">
        <f t="shared" si="1"/>
        <v>0</v>
      </c>
    </row>
    <row r="64" spans="1:7" ht="26.4" x14ac:dyDescent="0.25">
      <c r="A64" s="21" t="s">
        <v>109</v>
      </c>
      <c r="B64" s="14">
        <v>4935502.5</v>
      </c>
      <c r="C64" s="14">
        <v>16222812.24</v>
      </c>
      <c r="D64" s="14">
        <f t="shared" si="0"/>
        <v>21158314.740000002</v>
      </c>
      <c r="E64" s="14">
        <v>0</v>
      </c>
      <c r="F64" s="14">
        <v>0</v>
      </c>
      <c r="G64" s="14">
        <f t="shared" si="1"/>
        <v>21158314.740000002</v>
      </c>
    </row>
    <row r="65" spans="1:7" ht="13.2" x14ac:dyDescent="0.25">
      <c r="A65" s="11" t="s">
        <v>127</v>
      </c>
      <c r="B65" s="15">
        <f>SUM(B66:B68)</f>
        <v>0</v>
      </c>
      <c r="C65" s="15">
        <f>SUM(C66:C68)</f>
        <v>0</v>
      </c>
      <c r="D65" s="15">
        <f t="shared" si="0"/>
        <v>0</v>
      </c>
      <c r="E65" s="15">
        <f>SUM(E66:E68)</f>
        <v>0</v>
      </c>
      <c r="F65" s="15">
        <f>SUM(F66:F68)</f>
        <v>0</v>
      </c>
      <c r="G65" s="15">
        <f t="shared" si="1"/>
        <v>0</v>
      </c>
    </row>
    <row r="66" spans="1:7" ht="13.2" x14ac:dyDescent="0.25">
      <c r="A66" s="13" t="s">
        <v>36</v>
      </c>
      <c r="B66" s="14">
        <v>0</v>
      </c>
      <c r="C66" s="14">
        <v>0</v>
      </c>
      <c r="D66" s="14">
        <f t="shared" si="0"/>
        <v>0</v>
      </c>
      <c r="E66" s="14">
        <v>0</v>
      </c>
      <c r="F66" s="14">
        <v>0</v>
      </c>
      <c r="G66" s="14">
        <f t="shared" si="1"/>
        <v>0</v>
      </c>
    </row>
    <row r="67" spans="1:7" ht="13.2" x14ac:dyDescent="0.25">
      <c r="A67" s="13" t="s">
        <v>37</v>
      </c>
      <c r="B67" s="14">
        <v>0</v>
      </c>
      <c r="C67" s="14">
        <v>0</v>
      </c>
      <c r="D67" s="14">
        <f t="shared" si="0"/>
        <v>0</v>
      </c>
      <c r="E67" s="14">
        <v>0</v>
      </c>
      <c r="F67" s="14">
        <v>0</v>
      </c>
      <c r="G67" s="14">
        <f t="shared" si="1"/>
        <v>0</v>
      </c>
    </row>
    <row r="68" spans="1:7" ht="13.2" x14ac:dyDescent="0.25">
      <c r="A68" s="13" t="s">
        <v>38</v>
      </c>
      <c r="B68" s="14">
        <v>0</v>
      </c>
      <c r="C68" s="14">
        <v>0</v>
      </c>
      <c r="D68" s="14">
        <f t="shared" si="0"/>
        <v>0</v>
      </c>
      <c r="E68" s="14">
        <v>0</v>
      </c>
      <c r="F68" s="14">
        <v>0</v>
      </c>
      <c r="G68" s="14">
        <f t="shared" si="1"/>
        <v>0</v>
      </c>
    </row>
    <row r="69" spans="1:7" ht="13.2" x14ac:dyDescent="0.25">
      <c r="A69" s="11" t="s">
        <v>61</v>
      </c>
      <c r="B69" s="15">
        <f>SUM(B70:B76)</f>
        <v>18820160.010000002</v>
      </c>
      <c r="C69" s="15">
        <f>SUM(C70:C76)</f>
        <v>0</v>
      </c>
      <c r="D69" s="15">
        <f t="shared" si="0"/>
        <v>18820160.010000002</v>
      </c>
      <c r="E69" s="15">
        <f>SUM(E70:E76)</f>
        <v>11585857.370000001</v>
      </c>
      <c r="F69" s="15">
        <f>SUM(F70:F76)</f>
        <v>11585857.370000001</v>
      </c>
      <c r="G69" s="15">
        <f t="shared" si="1"/>
        <v>7234302.6400000006</v>
      </c>
    </row>
    <row r="70" spans="1:7" ht="13.2" x14ac:dyDescent="0.25">
      <c r="A70" s="13" t="s">
        <v>110</v>
      </c>
      <c r="B70" s="14">
        <v>18820160.010000002</v>
      </c>
      <c r="C70" s="14">
        <v>-9035160</v>
      </c>
      <c r="D70" s="14">
        <f t="shared" ref="D70:D76" si="2">B70+C70</f>
        <v>9785000.0100000016</v>
      </c>
      <c r="E70" s="14">
        <v>6305209.9199999999</v>
      </c>
      <c r="F70" s="14">
        <v>6305209.9199999999</v>
      </c>
      <c r="G70" s="14">
        <f t="shared" ref="G70:G76" si="3">D70-E70</f>
        <v>3479790.0900000017</v>
      </c>
    </row>
    <row r="71" spans="1:7" ht="13.2" x14ac:dyDescent="0.25">
      <c r="A71" s="13" t="s">
        <v>111</v>
      </c>
      <c r="B71" s="14">
        <v>0</v>
      </c>
      <c r="C71" s="14">
        <v>9035160</v>
      </c>
      <c r="D71" s="14">
        <f t="shared" si="2"/>
        <v>9035160</v>
      </c>
      <c r="E71" s="14">
        <v>5280647.45</v>
      </c>
      <c r="F71" s="14">
        <v>5280647.45</v>
      </c>
      <c r="G71" s="14">
        <f t="shared" si="3"/>
        <v>3754512.55</v>
      </c>
    </row>
    <row r="72" spans="1:7" ht="13.2" x14ac:dyDescent="0.25">
      <c r="A72" s="13" t="s">
        <v>112</v>
      </c>
      <c r="B72" s="14">
        <v>0</v>
      </c>
      <c r="C72" s="14">
        <v>0</v>
      </c>
      <c r="D72" s="14">
        <f t="shared" si="2"/>
        <v>0</v>
      </c>
      <c r="E72" s="14">
        <v>0</v>
      </c>
      <c r="F72" s="14">
        <v>0</v>
      </c>
      <c r="G72" s="14">
        <f t="shared" si="3"/>
        <v>0</v>
      </c>
    </row>
    <row r="73" spans="1:7" ht="13.2" x14ac:dyDescent="0.25">
      <c r="A73" s="13" t="s">
        <v>113</v>
      </c>
      <c r="B73" s="14">
        <v>0</v>
      </c>
      <c r="C73" s="14">
        <v>0</v>
      </c>
      <c r="D73" s="14">
        <f t="shared" si="2"/>
        <v>0</v>
      </c>
      <c r="E73" s="14">
        <v>0</v>
      </c>
      <c r="F73" s="14">
        <v>0</v>
      </c>
      <c r="G73" s="14">
        <f t="shared" si="3"/>
        <v>0</v>
      </c>
    </row>
    <row r="74" spans="1:7" ht="13.2" x14ac:dyDescent="0.25">
      <c r="A74" s="13" t="s">
        <v>114</v>
      </c>
      <c r="B74" s="14">
        <v>0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4">
        <f t="shared" si="3"/>
        <v>0</v>
      </c>
    </row>
    <row r="75" spans="1:7" ht="13.2" x14ac:dyDescent="0.25">
      <c r="A75" s="13" t="s">
        <v>115</v>
      </c>
      <c r="B75" s="14">
        <v>0</v>
      </c>
      <c r="C75" s="14">
        <v>0</v>
      </c>
      <c r="D75" s="14">
        <f t="shared" si="2"/>
        <v>0</v>
      </c>
      <c r="E75" s="14">
        <v>0</v>
      </c>
      <c r="F75" s="14">
        <v>0</v>
      </c>
      <c r="G75" s="14">
        <f t="shared" si="3"/>
        <v>0</v>
      </c>
    </row>
    <row r="76" spans="1:7" ht="13.2" x14ac:dyDescent="0.25">
      <c r="A76" s="17" t="s">
        <v>116</v>
      </c>
      <c r="B76" s="18">
        <v>0</v>
      </c>
      <c r="C76" s="18">
        <v>0</v>
      </c>
      <c r="D76" s="18">
        <f t="shared" si="2"/>
        <v>0</v>
      </c>
      <c r="E76" s="18">
        <v>0</v>
      </c>
      <c r="F76" s="18">
        <v>0</v>
      </c>
      <c r="G76" s="18">
        <f t="shared" si="3"/>
        <v>0</v>
      </c>
    </row>
    <row r="77" spans="1:7" ht="13.2" x14ac:dyDescent="0.25">
      <c r="A77" s="19" t="s">
        <v>50</v>
      </c>
      <c r="B77" s="20">
        <f t="shared" ref="B77:G77" si="4">SUM(B5+B13+B23+B33+B43+B53+B57+B65+B69)</f>
        <v>1094438141.51</v>
      </c>
      <c r="C77" s="20">
        <f t="shared" si="4"/>
        <v>548671688.45000005</v>
      </c>
      <c r="D77" s="20">
        <f t="shared" si="4"/>
        <v>1643109829.96</v>
      </c>
      <c r="E77" s="20">
        <f t="shared" si="4"/>
        <v>901595371.18000019</v>
      </c>
      <c r="F77" s="20">
        <f t="shared" si="4"/>
        <v>873070699.50999999</v>
      </c>
      <c r="G77" s="20">
        <f t="shared" si="4"/>
        <v>741514458.77999985</v>
      </c>
    </row>
    <row r="79" spans="1:7" x14ac:dyDescent="0.2">
      <c r="A79" s="1" t="s">
        <v>120</v>
      </c>
    </row>
    <row r="87" spans="1:6" x14ac:dyDescent="0.2">
      <c r="A87" s="49" t="s">
        <v>164</v>
      </c>
      <c r="B87"/>
      <c r="C87" s="50" t="s">
        <v>165</v>
      </c>
      <c r="D87" s="50"/>
      <c r="E87" s="50"/>
      <c r="F87" s="50"/>
    </row>
    <row r="88" spans="1:6" ht="13.2" x14ac:dyDescent="0.25">
      <c r="A88" s="51" t="s">
        <v>166</v>
      </c>
      <c r="B88" s="52"/>
      <c r="C88" s="53" t="s">
        <v>167</v>
      </c>
      <c r="D88" s="53"/>
      <c r="E88" s="53"/>
      <c r="F88" s="53"/>
    </row>
    <row r="89" spans="1:6" ht="13.2" x14ac:dyDescent="0.25">
      <c r="A89" s="51" t="s">
        <v>168</v>
      </c>
      <c r="B89" s="52"/>
      <c r="C89" s="53" t="s">
        <v>169</v>
      </c>
      <c r="D89" s="53"/>
      <c r="E89" s="53"/>
      <c r="F89" s="53"/>
    </row>
  </sheetData>
  <sheetProtection formatCells="0" formatColumns="0" formatRows="0" autoFilter="0"/>
  <mergeCells count="5">
    <mergeCell ref="A1:G1"/>
    <mergeCell ref="G2:G3"/>
    <mergeCell ref="C87:F87"/>
    <mergeCell ref="C88:F88"/>
    <mergeCell ref="C89:F89"/>
  </mergeCells>
  <printOptions horizontalCentered="1"/>
  <pageMargins left="0.31496062992125984" right="0.11811023622047245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2.85546875" style="1" customWidth="1"/>
    <col min="2" max="2" width="19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ht="13.2" x14ac:dyDescent="0.2">
      <c r="A2" s="2"/>
      <c r="B2" s="3"/>
      <c r="C2" s="4"/>
      <c r="D2" s="5" t="s">
        <v>57</v>
      </c>
      <c r="E2" s="4"/>
      <c r="F2" s="6"/>
      <c r="G2" s="43" t="s">
        <v>56</v>
      </c>
    </row>
    <row r="3" spans="1:7" ht="24.9" customHeight="1" x14ac:dyDescent="0.2">
      <c r="A3" s="7" t="s">
        <v>51</v>
      </c>
      <c r="B3" s="8" t="s">
        <v>52</v>
      </c>
      <c r="C3" s="8" t="s">
        <v>117</v>
      </c>
      <c r="D3" s="8" t="s">
        <v>53</v>
      </c>
      <c r="E3" s="8" t="s">
        <v>54</v>
      </c>
      <c r="F3" s="8" t="s">
        <v>55</v>
      </c>
      <c r="G3" s="44"/>
    </row>
    <row r="4" spans="1:7" ht="13.2" x14ac:dyDescent="0.2">
      <c r="A4" s="9"/>
      <c r="B4" s="10">
        <v>1</v>
      </c>
      <c r="C4" s="10">
        <v>2</v>
      </c>
      <c r="D4" s="10" t="s">
        <v>118</v>
      </c>
      <c r="E4" s="10">
        <v>4</v>
      </c>
      <c r="F4" s="10">
        <v>5</v>
      </c>
      <c r="G4" s="10" t="s">
        <v>119</v>
      </c>
    </row>
    <row r="5" spans="1:7" ht="13.2" x14ac:dyDescent="0.2">
      <c r="A5" s="23"/>
      <c r="B5" s="24"/>
      <c r="C5" s="24"/>
      <c r="D5" s="24"/>
      <c r="E5" s="24"/>
      <c r="F5" s="24"/>
      <c r="G5" s="24"/>
    </row>
    <row r="6" spans="1:7" ht="13.2" x14ac:dyDescent="0.25">
      <c r="A6" s="25" t="s">
        <v>0</v>
      </c>
      <c r="B6" s="14">
        <v>842363969.57000005</v>
      </c>
      <c r="C6" s="14">
        <v>138909911.93000001</v>
      </c>
      <c r="D6" s="14">
        <f>B6+C6</f>
        <v>981273881.5</v>
      </c>
      <c r="E6" s="14">
        <v>577084360.82000005</v>
      </c>
      <c r="F6" s="14">
        <v>575302067.42999995</v>
      </c>
      <c r="G6" s="14">
        <f>D6-E6</f>
        <v>404189520.67999995</v>
      </c>
    </row>
    <row r="7" spans="1:7" ht="13.2" x14ac:dyDescent="0.25">
      <c r="A7" s="25"/>
      <c r="B7" s="14"/>
      <c r="C7" s="14"/>
      <c r="D7" s="14"/>
      <c r="E7" s="14"/>
      <c r="F7" s="14"/>
      <c r="G7" s="14"/>
    </row>
    <row r="8" spans="1:7" ht="13.2" x14ac:dyDescent="0.25">
      <c r="A8" s="25" t="s">
        <v>1</v>
      </c>
      <c r="B8" s="14">
        <v>233254011.93000001</v>
      </c>
      <c r="C8" s="14">
        <v>418796936.51999998</v>
      </c>
      <c r="D8" s="14">
        <f>B8+C8</f>
        <v>652050948.45000005</v>
      </c>
      <c r="E8" s="14">
        <v>318205800.44</v>
      </c>
      <c r="F8" s="14">
        <v>318196373.85000002</v>
      </c>
      <c r="G8" s="14">
        <f>D8-E8</f>
        <v>333845148.01000005</v>
      </c>
    </row>
    <row r="9" spans="1:7" ht="13.2" x14ac:dyDescent="0.25">
      <c r="A9" s="25"/>
      <c r="B9" s="14"/>
      <c r="C9" s="14"/>
      <c r="D9" s="14"/>
      <c r="E9" s="14"/>
      <c r="F9" s="14"/>
      <c r="G9" s="14"/>
    </row>
    <row r="10" spans="1:7" ht="26.4" x14ac:dyDescent="0.25">
      <c r="A10" s="28" t="s">
        <v>2</v>
      </c>
      <c r="B10" s="14">
        <v>18820160.010000002</v>
      </c>
      <c r="C10" s="14">
        <v>-9035160</v>
      </c>
      <c r="D10" s="14">
        <f>B10+C10</f>
        <v>9785000.0100000016</v>
      </c>
      <c r="E10" s="14">
        <v>6305209.9199999999</v>
      </c>
      <c r="F10" s="14">
        <v>6305209.9199999999</v>
      </c>
      <c r="G10" s="14">
        <f>D10-E10</f>
        <v>3479790.0900000017</v>
      </c>
    </row>
    <row r="11" spans="1:7" ht="13.2" x14ac:dyDescent="0.25">
      <c r="A11" s="25"/>
      <c r="B11" s="14"/>
      <c r="C11" s="14"/>
      <c r="D11" s="14"/>
      <c r="E11" s="14"/>
      <c r="F11" s="14"/>
      <c r="G11" s="14"/>
    </row>
    <row r="12" spans="1:7" ht="13.2" x14ac:dyDescent="0.25">
      <c r="A12" s="25" t="s">
        <v>39</v>
      </c>
      <c r="B12" s="14">
        <v>0</v>
      </c>
      <c r="C12" s="14">
        <v>0</v>
      </c>
      <c r="D12" s="14">
        <f>B12+C12</f>
        <v>0</v>
      </c>
      <c r="E12" s="14">
        <v>0</v>
      </c>
      <c r="F12" s="14">
        <v>0</v>
      </c>
      <c r="G12" s="14">
        <f>D12-E12</f>
        <v>0</v>
      </c>
    </row>
    <row r="13" spans="1:7" ht="13.2" x14ac:dyDescent="0.25">
      <c r="A13" s="25"/>
      <c r="B13" s="14"/>
      <c r="C13" s="14"/>
      <c r="D13" s="14"/>
      <c r="E13" s="14"/>
      <c r="F13" s="14"/>
      <c r="G13" s="14"/>
    </row>
    <row r="14" spans="1:7" ht="13.2" x14ac:dyDescent="0.25">
      <c r="A14" s="26" t="s">
        <v>36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ht="13.2" x14ac:dyDescent="0.25">
      <c r="A15" s="27"/>
      <c r="B15" s="18"/>
      <c r="C15" s="18"/>
      <c r="D15" s="18"/>
      <c r="E15" s="18"/>
      <c r="F15" s="18"/>
      <c r="G15" s="18"/>
    </row>
    <row r="16" spans="1:7" ht="13.2" x14ac:dyDescent="0.25">
      <c r="A16" s="19" t="s">
        <v>50</v>
      </c>
      <c r="B16" s="20">
        <f t="shared" ref="B16:G16" si="0">SUM(B6+B8+B10+B12+B14)</f>
        <v>1094438141.51</v>
      </c>
      <c r="C16" s="20">
        <f t="shared" si="0"/>
        <v>548671688.45000005</v>
      </c>
      <c r="D16" s="20">
        <f t="shared" si="0"/>
        <v>1643109829.96</v>
      </c>
      <c r="E16" s="20">
        <f t="shared" si="0"/>
        <v>901595371.17999995</v>
      </c>
      <c r="F16" s="20">
        <f t="shared" si="0"/>
        <v>899803651.19999993</v>
      </c>
      <c r="G16" s="20">
        <f t="shared" si="0"/>
        <v>741514458.78000009</v>
      </c>
    </row>
    <row r="27" spans="1:6" x14ac:dyDescent="0.2">
      <c r="A27" s="49" t="s">
        <v>164</v>
      </c>
      <c r="B27"/>
      <c r="C27" s="50" t="s">
        <v>165</v>
      </c>
      <c r="D27" s="50"/>
      <c r="E27" s="50"/>
      <c r="F27" s="50"/>
    </row>
    <row r="28" spans="1:6" ht="26.4" x14ac:dyDescent="0.25">
      <c r="A28" s="51" t="s">
        <v>166</v>
      </c>
      <c r="B28" s="52"/>
      <c r="C28" s="53" t="s">
        <v>167</v>
      </c>
      <c r="D28" s="53"/>
      <c r="E28" s="53"/>
      <c r="F28" s="53"/>
    </row>
    <row r="29" spans="1:6" ht="13.2" x14ac:dyDescent="0.25">
      <c r="A29" s="51" t="s">
        <v>168</v>
      </c>
      <c r="B29" s="52"/>
      <c r="C29" s="53" t="s">
        <v>169</v>
      </c>
      <c r="D29" s="53"/>
      <c r="E29" s="53"/>
      <c r="F29" s="53"/>
    </row>
  </sheetData>
  <sheetProtection formatCells="0" formatColumns="0" formatRows="0" autoFilter="0"/>
  <mergeCells count="5">
    <mergeCell ref="G2:G3"/>
    <mergeCell ref="A1:G1"/>
    <mergeCell ref="C27:F27"/>
    <mergeCell ref="C28:F28"/>
    <mergeCell ref="C29:F29"/>
  </mergeCells>
  <printOptions horizontalCentered="1"/>
  <pageMargins left="0.31496062992125984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58.85546875" style="1" customWidth="1"/>
    <col min="2" max="2" width="19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51.6" customHeight="1" x14ac:dyDescent="0.2">
      <c r="A1" s="46" t="s">
        <v>160</v>
      </c>
      <c r="B1" s="47"/>
      <c r="C1" s="47"/>
      <c r="D1" s="47"/>
      <c r="E1" s="47"/>
      <c r="F1" s="47"/>
      <c r="G1" s="48"/>
    </row>
    <row r="2" spans="1:7" ht="5.4" customHeight="1" x14ac:dyDescent="0.2">
      <c r="A2" s="29"/>
      <c r="B2" s="30"/>
      <c r="C2" s="30"/>
      <c r="D2" s="30"/>
      <c r="E2" s="30"/>
      <c r="F2" s="30"/>
      <c r="G2" s="31"/>
    </row>
    <row r="3" spans="1:7" ht="13.2" x14ac:dyDescent="0.2">
      <c r="A3" s="2"/>
      <c r="B3" s="3"/>
      <c r="C3" s="4"/>
      <c r="D3" s="5" t="s">
        <v>57</v>
      </c>
      <c r="E3" s="4"/>
      <c r="F3" s="6"/>
      <c r="G3" s="43" t="s">
        <v>56</v>
      </c>
    </row>
    <row r="4" spans="1:7" ht="24.9" customHeight="1" x14ac:dyDescent="0.2">
      <c r="A4" s="7" t="s">
        <v>51</v>
      </c>
      <c r="B4" s="8" t="s">
        <v>52</v>
      </c>
      <c r="C4" s="8" t="s">
        <v>117</v>
      </c>
      <c r="D4" s="8" t="s">
        <v>53</v>
      </c>
      <c r="E4" s="8" t="s">
        <v>54</v>
      </c>
      <c r="F4" s="8" t="s">
        <v>55</v>
      </c>
      <c r="G4" s="44"/>
    </row>
    <row r="5" spans="1:7" ht="13.2" x14ac:dyDescent="0.2">
      <c r="A5" s="9"/>
      <c r="B5" s="10">
        <v>1</v>
      </c>
      <c r="C5" s="10">
        <v>2</v>
      </c>
      <c r="D5" s="10" t="s">
        <v>118</v>
      </c>
      <c r="E5" s="10">
        <v>4</v>
      </c>
      <c r="F5" s="10">
        <v>5</v>
      </c>
      <c r="G5" s="10" t="s">
        <v>119</v>
      </c>
    </row>
    <row r="6" spans="1:7" ht="13.2" x14ac:dyDescent="0.2">
      <c r="A6" s="32"/>
      <c r="B6" s="33"/>
      <c r="C6" s="33"/>
      <c r="D6" s="33"/>
      <c r="E6" s="33"/>
      <c r="F6" s="33"/>
      <c r="G6" s="33"/>
    </row>
    <row r="7" spans="1:7" ht="13.2" x14ac:dyDescent="0.25">
      <c r="A7" s="34" t="s">
        <v>131</v>
      </c>
      <c r="B7" s="14">
        <v>16243494.25</v>
      </c>
      <c r="C7" s="14">
        <v>51480.87</v>
      </c>
      <c r="D7" s="14">
        <f>B7+C7</f>
        <v>16294975.119999999</v>
      </c>
      <c r="E7" s="14">
        <v>11392721.210000001</v>
      </c>
      <c r="F7" s="14">
        <v>11178106.210000001</v>
      </c>
      <c r="G7" s="14">
        <f>D7-E7</f>
        <v>4902253.9099999983</v>
      </c>
    </row>
    <row r="8" spans="1:7" ht="13.2" x14ac:dyDescent="0.25">
      <c r="A8" s="34" t="s">
        <v>132</v>
      </c>
      <c r="B8" s="14">
        <v>24985542.190000001</v>
      </c>
      <c r="C8" s="14">
        <v>23234026.899999999</v>
      </c>
      <c r="D8" s="14">
        <f t="shared" ref="D8:D13" si="0">B8+C8</f>
        <v>48219569.090000004</v>
      </c>
      <c r="E8" s="14">
        <v>39886739.960000001</v>
      </c>
      <c r="F8" s="14">
        <v>39886739.960000001</v>
      </c>
      <c r="G8" s="14">
        <f t="shared" ref="G8:G13" si="1">D8-E8</f>
        <v>8332829.1300000027</v>
      </c>
    </row>
    <row r="9" spans="1:7" ht="13.2" x14ac:dyDescent="0.25">
      <c r="A9" s="34" t="s">
        <v>133</v>
      </c>
      <c r="B9" s="14">
        <v>19881918.5</v>
      </c>
      <c r="C9" s="14">
        <v>336900</v>
      </c>
      <c r="D9" s="14">
        <f t="shared" si="0"/>
        <v>20218818.5</v>
      </c>
      <c r="E9" s="14">
        <v>8461251.1600000001</v>
      </c>
      <c r="F9" s="14">
        <v>8461251.1600000001</v>
      </c>
      <c r="G9" s="14">
        <f t="shared" si="1"/>
        <v>11757567.34</v>
      </c>
    </row>
    <row r="10" spans="1:7" ht="13.2" x14ac:dyDescent="0.25">
      <c r="A10" s="34" t="s">
        <v>134</v>
      </c>
      <c r="B10" s="14">
        <v>7413286.0099999998</v>
      </c>
      <c r="C10" s="14">
        <v>364002.1</v>
      </c>
      <c r="D10" s="14">
        <f t="shared" si="0"/>
        <v>7777288.1099999994</v>
      </c>
      <c r="E10" s="14">
        <v>3841819.96</v>
      </c>
      <c r="F10" s="14">
        <v>3841819.96</v>
      </c>
      <c r="G10" s="14">
        <f t="shared" si="1"/>
        <v>3935468.1499999994</v>
      </c>
    </row>
    <row r="11" spans="1:7" ht="13.2" x14ac:dyDescent="0.25">
      <c r="A11" s="34" t="s">
        <v>135</v>
      </c>
      <c r="B11" s="14">
        <v>16332915.08</v>
      </c>
      <c r="C11" s="14">
        <v>91750.21</v>
      </c>
      <c r="D11" s="14">
        <f t="shared" si="0"/>
        <v>16424665.290000001</v>
      </c>
      <c r="E11" s="14">
        <v>5325951.93</v>
      </c>
      <c r="F11" s="14">
        <v>5325951.93</v>
      </c>
      <c r="G11" s="14">
        <f t="shared" si="1"/>
        <v>11098713.360000001</v>
      </c>
    </row>
    <row r="12" spans="1:7" ht="13.2" x14ac:dyDescent="0.25">
      <c r="A12" s="34" t="s">
        <v>136</v>
      </c>
      <c r="B12" s="14">
        <v>943206.68</v>
      </c>
      <c r="C12" s="14">
        <v>0</v>
      </c>
      <c r="D12" s="14">
        <f t="shared" si="0"/>
        <v>943206.68</v>
      </c>
      <c r="E12" s="14">
        <v>650652.07999999996</v>
      </c>
      <c r="F12" s="14">
        <v>650652.07999999996</v>
      </c>
      <c r="G12" s="14">
        <f t="shared" si="1"/>
        <v>292554.60000000009</v>
      </c>
    </row>
    <row r="13" spans="1:7" ht="13.2" x14ac:dyDescent="0.25">
      <c r="A13" s="34" t="s">
        <v>137</v>
      </c>
      <c r="B13" s="14">
        <v>106142996.48</v>
      </c>
      <c r="C13" s="14">
        <v>10779364.66</v>
      </c>
      <c r="D13" s="14">
        <f t="shared" si="0"/>
        <v>116922361.14</v>
      </c>
      <c r="E13" s="14">
        <v>45852541.859999999</v>
      </c>
      <c r="F13" s="14">
        <v>45794541.859999999</v>
      </c>
      <c r="G13" s="14">
        <f t="shared" si="1"/>
        <v>71069819.280000001</v>
      </c>
    </row>
    <row r="14" spans="1:7" ht="13.2" x14ac:dyDescent="0.25">
      <c r="A14" s="34" t="s">
        <v>138</v>
      </c>
      <c r="B14" s="14">
        <v>8049868.9100000001</v>
      </c>
      <c r="C14" s="14">
        <v>0</v>
      </c>
      <c r="D14" s="14">
        <f t="shared" ref="D14" si="2">B14+C14</f>
        <v>8049868.9100000001</v>
      </c>
      <c r="E14" s="14">
        <v>4536661.0599999996</v>
      </c>
      <c r="F14" s="14">
        <v>4536661.0599999996</v>
      </c>
      <c r="G14" s="14">
        <f t="shared" ref="G14" si="3">D14-E14</f>
        <v>3513207.8500000006</v>
      </c>
    </row>
    <row r="15" spans="1:7" ht="13.2" x14ac:dyDescent="0.25">
      <c r="A15" s="34" t="s">
        <v>139</v>
      </c>
      <c r="B15" s="14">
        <v>154881490.81</v>
      </c>
      <c r="C15" s="14">
        <v>11251271.109999999</v>
      </c>
      <c r="D15" s="14">
        <f t="shared" ref="D15" si="4">B15+C15</f>
        <v>166132761.92000002</v>
      </c>
      <c r="E15" s="14">
        <v>83487945.230000004</v>
      </c>
      <c r="F15" s="14">
        <v>82738105.640000001</v>
      </c>
      <c r="G15" s="14">
        <f t="shared" ref="G15" si="5">D15-E15</f>
        <v>82644816.690000013</v>
      </c>
    </row>
    <row r="16" spans="1:7" ht="13.2" x14ac:dyDescent="0.25">
      <c r="A16" s="34" t="s">
        <v>140</v>
      </c>
      <c r="B16" s="14">
        <v>13936961.550000001</v>
      </c>
      <c r="C16" s="14">
        <v>3248438.5</v>
      </c>
      <c r="D16" s="14">
        <f t="shared" ref="D16" si="6">B16+C16</f>
        <v>17185400.050000001</v>
      </c>
      <c r="E16" s="14">
        <v>8899209.8900000006</v>
      </c>
      <c r="F16" s="14">
        <v>8479209.8900000006</v>
      </c>
      <c r="G16" s="14">
        <f t="shared" ref="G16" si="7">D16-E16</f>
        <v>8286190.1600000001</v>
      </c>
    </row>
    <row r="17" spans="1:7" ht="13.2" x14ac:dyDescent="0.25">
      <c r="A17" s="34" t="s">
        <v>141</v>
      </c>
      <c r="B17" s="14">
        <v>47037728.490000002</v>
      </c>
      <c r="C17" s="14">
        <v>31688543.59</v>
      </c>
      <c r="D17" s="14">
        <f t="shared" ref="D17" si="8">B17+C17</f>
        <v>78726272.079999998</v>
      </c>
      <c r="E17" s="14">
        <v>42320545.939999998</v>
      </c>
      <c r="F17" s="14">
        <v>42141815.07</v>
      </c>
      <c r="G17" s="14">
        <f t="shared" ref="G17" si="9">D17-E17</f>
        <v>36405726.140000001</v>
      </c>
    </row>
    <row r="18" spans="1:7" ht="13.2" x14ac:dyDescent="0.25">
      <c r="A18" s="34" t="s">
        <v>142</v>
      </c>
      <c r="B18" s="14">
        <v>12462484.060000001</v>
      </c>
      <c r="C18" s="14">
        <v>3207836.06</v>
      </c>
      <c r="D18" s="14">
        <f t="shared" ref="D18" si="10">B18+C18</f>
        <v>15670320.120000001</v>
      </c>
      <c r="E18" s="14">
        <v>8408944.7100000009</v>
      </c>
      <c r="F18" s="14">
        <v>8408944.7100000009</v>
      </c>
      <c r="G18" s="14">
        <f t="shared" ref="G18" si="11">D18-E18</f>
        <v>7261375.4100000001</v>
      </c>
    </row>
    <row r="19" spans="1:7" ht="13.2" x14ac:dyDescent="0.25">
      <c r="A19" s="34" t="s">
        <v>143</v>
      </c>
      <c r="B19" s="14">
        <v>189969433.86000001</v>
      </c>
      <c r="C19" s="14">
        <v>34067067.740000002</v>
      </c>
      <c r="D19" s="14">
        <f t="shared" ref="D19" si="12">B19+C19</f>
        <v>224036501.60000002</v>
      </c>
      <c r="E19" s="14">
        <v>122466094.52</v>
      </c>
      <c r="F19" s="14">
        <v>122459839.63</v>
      </c>
      <c r="G19" s="14">
        <f t="shared" ref="G19" si="13">D19-E19</f>
        <v>101570407.08000003</v>
      </c>
    </row>
    <row r="20" spans="1:7" ht="13.2" x14ac:dyDescent="0.25">
      <c r="A20" s="34" t="s">
        <v>144</v>
      </c>
      <c r="B20" s="14">
        <v>182531044.52000001</v>
      </c>
      <c r="C20" s="14">
        <v>375879340.55000001</v>
      </c>
      <c r="D20" s="14">
        <f t="shared" ref="D20" si="14">B20+C20</f>
        <v>558410385.07000005</v>
      </c>
      <c r="E20" s="14">
        <v>282313783.60000002</v>
      </c>
      <c r="F20" s="14">
        <v>282304357.00999999</v>
      </c>
      <c r="G20" s="14">
        <f t="shared" ref="G20" si="15">D20-E20</f>
        <v>276096601.47000003</v>
      </c>
    </row>
    <row r="21" spans="1:7" ht="13.2" x14ac:dyDescent="0.25">
      <c r="A21" s="34" t="s">
        <v>145</v>
      </c>
      <c r="B21" s="14">
        <v>9956024.5399999991</v>
      </c>
      <c r="C21" s="14">
        <v>775000</v>
      </c>
      <c r="D21" s="14">
        <f t="shared" ref="D21" si="16">B21+C21</f>
        <v>10731024.539999999</v>
      </c>
      <c r="E21" s="14">
        <v>5964217.8700000001</v>
      </c>
      <c r="F21" s="14">
        <v>5964217.8700000001</v>
      </c>
      <c r="G21" s="14">
        <f t="shared" ref="G21" si="17">D21-E21</f>
        <v>4766806.669999999</v>
      </c>
    </row>
    <row r="22" spans="1:7" ht="13.2" x14ac:dyDescent="0.25">
      <c r="A22" s="34" t="s">
        <v>146</v>
      </c>
      <c r="B22" s="14">
        <v>17633743.43</v>
      </c>
      <c r="C22" s="14">
        <v>310314</v>
      </c>
      <c r="D22" s="14">
        <f t="shared" ref="D22" si="18">B22+C22</f>
        <v>17944057.43</v>
      </c>
      <c r="E22" s="14">
        <v>11822395.289999999</v>
      </c>
      <c r="F22" s="14">
        <v>11822395.289999999</v>
      </c>
      <c r="G22" s="14">
        <f t="shared" ref="G22" si="19">D22-E22</f>
        <v>6121662.1400000006</v>
      </c>
    </row>
    <row r="23" spans="1:7" ht="13.2" x14ac:dyDescent="0.25">
      <c r="A23" s="34" t="s">
        <v>147</v>
      </c>
      <c r="B23" s="14">
        <v>20244408.579999998</v>
      </c>
      <c r="C23" s="14">
        <v>6000000</v>
      </c>
      <c r="D23" s="14">
        <f t="shared" ref="D23" si="20">B23+C23</f>
        <v>26244408.579999998</v>
      </c>
      <c r="E23" s="14">
        <v>24331513.300000001</v>
      </c>
      <c r="F23" s="14">
        <v>24331513.300000001</v>
      </c>
      <c r="G23" s="14">
        <f t="shared" ref="G23" si="21">D23-E23</f>
        <v>1912895.2799999975</v>
      </c>
    </row>
    <row r="24" spans="1:7" ht="13.2" x14ac:dyDescent="0.25">
      <c r="A24" s="34" t="s">
        <v>148</v>
      </c>
      <c r="B24" s="14">
        <v>21509594.109999999</v>
      </c>
      <c r="C24" s="14">
        <v>2026094</v>
      </c>
      <c r="D24" s="14">
        <f t="shared" ref="D24" si="22">B24+C24</f>
        <v>23535688.109999999</v>
      </c>
      <c r="E24" s="14">
        <v>15824539.74</v>
      </c>
      <c r="F24" s="14">
        <v>15806575.98</v>
      </c>
      <c r="G24" s="14">
        <f t="shared" ref="G24" si="23">D24-E24</f>
        <v>7711148.3699999992</v>
      </c>
    </row>
    <row r="25" spans="1:7" ht="13.2" x14ac:dyDescent="0.25">
      <c r="A25" s="34" t="s">
        <v>149</v>
      </c>
      <c r="B25" s="14">
        <v>23310603.390000001</v>
      </c>
      <c r="C25" s="14">
        <v>219947.89</v>
      </c>
      <c r="D25" s="14">
        <f t="shared" ref="D25" si="24">B25+C25</f>
        <v>23530551.280000001</v>
      </c>
      <c r="E25" s="14">
        <v>14647302.84</v>
      </c>
      <c r="F25" s="14">
        <v>14647302.84</v>
      </c>
      <c r="G25" s="14">
        <f t="shared" ref="G25" si="25">D25-E25</f>
        <v>8883248.4400000013</v>
      </c>
    </row>
    <row r="26" spans="1:7" ht="13.2" x14ac:dyDescent="0.25">
      <c r="A26" s="34" t="s">
        <v>150</v>
      </c>
      <c r="B26" s="14">
        <v>12773119.890000001</v>
      </c>
      <c r="C26" s="14">
        <v>599997.24</v>
      </c>
      <c r="D26" s="14">
        <f t="shared" ref="D26" si="26">B26+C26</f>
        <v>13373117.130000001</v>
      </c>
      <c r="E26" s="14">
        <v>8685325.4499999993</v>
      </c>
      <c r="F26" s="14">
        <v>8685325.4499999993</v>
      </c>
      <c r="G26" s="14">
        <f t="shared" ref="G26" si="27">D26-E26</f>
        <v>4687791.6800000016</v>
      </c>
    </row>
    <row r="27" spans="1:7" ht="13.2" x14ac:dyDescent="0.25">
      <c r="A27" s="34" t="s">
        <v>151</v>
      </c>
      <c r="B27" s="14">
        <v>27415536.16</v>
      </c>
      <c r="C27" s="14">
        <v>5700000</v>
      </c>
      <c r="D27" s="14">
        <f t="shared" ref="D27" si="28">B27+C27</f>
        <v>33115536.16</v>
      </c>
      <c r="E27" s="14">
        <v>17643321.309999999</v>
      </c>
      <c r="F27" s="14">
        <v>17504121.309999999</v>
      </c>
      <c r="G27" s="14">
        <f t="shared" ref="G27" si="29">D27-E27</f>
        <v>15472214.850000001</v>
      </c>
    </row>
    <row r="28" spans="1:7" ht="13.2" x14ac:dyDescent="0.25">
      <c r="A28" s="34" t="s">
        <v>152</v>
      </c>
      <c r="B28" s="14">
        <v>12018616.66</v>
      </c>
      <c r="C28" s="14">
        <v>0</v>
      </c>
      <c r="D28" s="14">
        <f t="shared" ref="D28" si="30">B28+C28</f>
        <v>12018616.66</v>
      </c>
      <c r="E28" s="14">
        <v>7750732.8700000001</v>
      </c>
      <c r="F28" s="14">
        <v>7750732.8700000001</v>
      </c>
      <c r="G28" s="14">
        <f t="shared" ref="G28" si="31">D28-E28</f>
        <v>4267883.79</v>
      </c>
    </row>
    <row r="29" spans="1:7" ht="13.2" x14ac:dyDescent="0.25">
      <c r="A29" s="34" t="s">
        <v>153</v>
      </c>
      <c r="B29" s="14">
        <v>44264693.479999997</v>
      </c>
      <c r="C29" s="14">
        <v>33634713.030000001</v>
      </c>
      <c r="D29" s="14">
        <f t="shared" ref="D29" si="32">B29+C29</f>
        <v>77899406.50999999</v>
      </c>
      <c r="E29" s="14">
        <v>47799097.869999997</v>
      </c>
      <c r="F29" s="14">
        <v>47801408.590000004</v>
      </c>
      <c r="G29" s="14">
        <f t="shared" ref="G29" si="33">D29-E29</f>
        <v>30100308.639999993</v>
      </c>
    </row>
    <row r="30" spans="1:7" ht="13.2" x14ac:dyDescent="0.25">
      <c r="A30" s="34" t="s">
        <v>154</v>
      </c>
      <c r="B30" s="14">
        <v>23610117.920000002</v>
      </c>
      <c r="C30" s="14">
        <v>1205600</v>
      </c>
      <c r="D30" s="14">
        <f t="shared" ref="D30" si="34">B30+C30</f>
        <v>24815717.920000002</v>
      </c>
      <c r="E30" s="14">
        <v>11831682.73</v>
      </c>
      <c r="F30" s="14">
        <v>11831682.73</v>
      </c>
      <c r="G30" s="14">
        <f t="shared" ref="G30" si="35">D30-E30</f>
        <v>12984035.190000001</v>
      </c>
    </row>
    <row r="31" spans="1:7" ht="13.2" x14ac:dyDescent="0.25">
      <c r="A31" s="34" t="s">
        <v>155</v>
      </c>
      <c r="B31" s="14">
        <v>3045804.59</v>
      </c>
      <c r="C31" s="14">
        <v>0</v>
      </c>
      <c r="D31" s="14">
        <f t="shared" ref="D31" si="36">B31+C31</f>
        <v>3045804.59</v>
      </c>
      <c r="E31" s="14">
        <v>1640720.83</v>
      </c>
      <c r="F31" s="14">
        <v>1640720.83</v>
      </c>
      <c r="G31" s="14">
        <f t="shared" ref="G31" si="37">D31-E31</f>
        <v>1405083.7599999998</v>
      </c>
    </row>
    <row r="32" spans="1:7" ht="13.2" x14ac:dyDescent="0.25">
      <c r="A32" s="34" t="s">
        <v>156</v>
      </c>
      <c r="B32" s="14">
        <v>61091099.200000003</v>
      </c>
      <c r="C32" s="14">
        <v>4000000</v>
      </c>
      <c r="D32" s="14">
        <f t="shared" ref="D32" si="38">B32+C32</f>
        <v>65091099.200000003</v>
      </c>
      <c r="E32" s="14">
        <v>51877665.960000001</v>
      </c>
      <c r="F32" s="14">
        <v>51877665.960000001</v>
      </c>
      <c r="G32" s="14">
        <f t="shared" ref="G32" si="39">D32-E32</f>
        <v>13213433.240000002</v>
      </c>
    </row>
    <row r="33" spans="1:7" ht="13.2" x14ac:dyDescent="0.25">
      <c r="A33" s="34" t="s">
        <v>157</v>
      </c>
      <c r="B33" s="14">
        <v>4884908.17</v>
      </c>
      <c r="C33" s="14">
        <v>0</v>
      </c>
      <c r="D33" s="14">
        <f t="shared" ref="D33" si="40">B33+C33</f>
        <v>4884908.17</v>
      </c>
      <c r="E33" s="14">
        <v>4042412.01</v>
      </c>
      <c r="F33" s="14">
        <v>4042412.01</v>
      </c>
      <c r="G33" s="14">
        <f t="shared" ref="G33" si="41">D33-E33</f>
        <v>842496.16000000015</v>
      </c>
    </row>
    <row r="34" spans="1:7" ht="13.2" x14ac:dyDescent="0.25">
      <c r="A34" s="34" t="s">
        <v>158</v>
      </c>
      <c r="B34" s="14">
        <v>7210000</v>
      </c>
      <c r="C34" s="14">
        <v>0</v>
      </c>
      <c r="D34" s="14">
        <f t="shared" ref="D34" si="42">B34+C34</f>
        <v>7210000</v>
      </c>
      <c r="E34" s="14">
        <v>6008330</v>
      </c>
      <c r="F34" s="14">
        <v>6008330</v>
      </c>
      <c r="G34" s="14">
        <f t="shared" ref="G34" si="43">D34-E34</f>
        <v>1201670</v>
      </c>
    </row>
    <row r="35" spans="1:7" ht="13.2" x14ac:dyDescent="0.25">
      <c r="A35" s="34" t="s">
        <v>159</v>
      </c>
      <c r="B35" s="14">
        <v>4657500</v>
      </c>
      <c r="C35" s="14">
        <v>0</v>
      </c>
      <c r="D35" s="14">
        <f t="shared" ref="D35" si="44">B35+C35</f>
        <v>4657500</v>
      </c>
      <c r="E35" s="14">
        <v>3881250</v>
      </c>
      <c r="F35" s="14">
        <v>3881250</v>
      </c>
      <c r="G35" s="14">
        <f t="shared" ref="G35" si="45">D35-E35</f>
        <v>776250</v>
      </c>
    </row>
    <row r="36" spans="1:7" ht="13.2" x14ac:dyDescent="0.25">
      <c r="A36" s="34"/>
      <c r="B36" s="14"/>
      <c r="C36" s="14"/>
      <c r="D36" s="14"/>
      <c r="E36" s="14"/>
      <c r="F36" s="14"/>
      <c r="G36" s="14"/>
    </row>
    <row r="37" spans="1:7" ht="13.2" x14ac:dyDescent="0.25">
      <c r="A37" s="35" t="s">
        <v>50</v>
      </c>
      <c r="B37" s="36">
        <f t="shared" ref="B37:G37" si="46">SUM(B7:B36)</f>
        <v>1094438141.51</v>
      </c>
      <c r="C37" s="36">
        <f t="shared" si="46"/>
        <v>548671688.45000005</v>
      </c>
      <c r="D37" s="36">
        <f t="shared" si="46"/>
        <v>1643109829.9600003</v>
      </c>
      <c r="E37" s="36">
        <f t="shared" si="46"/>
        <v>901595371.18000007</v>
      </c>
      <c r="F37" s="36">
        <f t="shared" si="46"/>
        <v>899803651.20000005</v>
      </c>
      <c r="G37" s="36">
        <f t="shared" si="46"/>
        <v>741514458.77999997</v>
      </c>
    </row>
    <row r="38" spans="1:7" ht="13.2" x14ac:dyDescent="0.25">
      <c r="A38" s="37"/>
      <c r="B38" s="37"/>
      <c r="C38" s="37"/>
      <c r="D38" s="37"/>
      <c r="E38" s="37"/>
      <c r="F38" s="37"/>
      <c r="G38" s="37"/>
    </row>
    <row r="39" spans="1:7" ht="13.2" x14ac:dyDescent="0.25">
      <c r="A39" s="37"/>
      <c r="B39" s="37"/>
      <c r="C39" s="37"/>
      <c r="D39" s="37"/>
      <c r="E39" s="37"/>
      <c r="F39" s="37"/>
      <c r="G39" s="37"/>
    </row>
    <row r="40" spans="1:7" ht="49.8" customHeight="1" x14ac:dyDescent="0.2">
      <c r="A40" s="46" t="s">
        <v>161</v>
      </c>
      <c r="B40" s="47"/>
      <c r="C40" s="47"/>
      <c r="D40" s="47"/>
      <c r="E40" s="47"/>
      <c r="F40" s="47"/>
      <c r="G40" s="48"/>
    </row>
    <row r="41" spans="1:7" ht="15" customHeight="1" x14ac:dyDescent="0.2">
      <c r="A41" s="29"/>
      <c r="B41" s="30"/>
      <c r="C41" s="30"/>
      <c r="D41" s="30"/>
      <c r="E41" s="30"/>
      <c r="F41" s="30"/>
      <c r="G41" s="31"/>
    </row>
    <row r="42" spans="1:7" ht="13.2" x14ac:dyDescent="0.2">
      <c r="A42" s="2"/>
      <c r="B42" s="3"/>
      <c r="C42" s="4"/>
      <c r="D42" s="5" t="s">
        <v>57</v>
      </c>
      <c r="E42" s="4"/>
      <c r="F42" s="6"/>
      <c r="G42" s="43" t="s">
        <v>56</v>
      </c>
    </row>
    <row r="43" spans="1:7" ht="26.4" x14ac:dyDescent="0.2">
      <c r="A43" s="7" t="s">
        <v>51</v>
      </c>
      <c r="B43" s="8" t="s">
        <v>52</v>
      </c>
      <c r="C43" s="8" t="s">
        <v>117</v>
      </c>
      <c r="D43" s="8" t="s">
        <v>53</v>
      </c>
      <c r="E43" s="8" t="s">
        <v>54</v>
      </c>
      <c r="F43" s="8" t="s">
        <v>55</v>
      </c>
      <c r="G43" s="44"/>
    </row>
    <row r="44" spans="1:7" ht="13.2" x14ac:dyDescent="0.2">
      <c r="A44" s="9"/>
      <c r="B44" s="10">
        <v>1</v>
      </c>
      <c r="C44" s="10">
        <v>2</v>
      </c>
      <c r="D44" s="10" t="s">
        <v>118</v>
      </c>
      <c r="E44" s="10">
        <v>4</v>
      </c>
      <c r="F44" s="10">
        <v>5</v>
      </c>
      <c r="G44" s="10" t="s">
        <v>119</v>
      </c>
    </row>
    <row r="45" spans="1:7" ht="13.2" x14ac:dyDescent="0.2">
      <c r="A45" s="23"/>
      <c r="B45" s="24"/>
      <c r="C45" s="24"/>
      <c r="D45" s="24"/>
      <c r="E45" s="24"/>
      <c r="F45" s="24"/>
      <c r="G45" s="24"/>
    </row>
    <row r="46" spans="1:7" ht="13.2" x14ac:dyDescent="0.25">
      <c r="A46" s="38" t="s">
        <v>8</v>
      </c>
      <c r="B46" s="14">
        <v>0</v>
      </c>
      <c r="C46" s="14">
        <v>0</v>
      </c>
      <c r="D46" s="14">
        <f>B46+C46</f>
        <v>0</v>
      </c>
      <c r="E46" s="14">
        <v>0</v>
      </c>
      <c r="F46" s="14">
        <v>0</v>
      </c>
      <c r="G46" s="14">
        <f>D46-E46</f>
        <v>0</v>
      </c>
    </row>
    <row r="47" spans="1:7" ht="13.2" x14ac:dyDescent="0.25">
      <c r="A47" s="38" t="s">
        <v>9</v>
      </c>
      <c r="B47" s="14">
        <v>0</v>
      </c>
      <c r="C47" s="14">
        <v>0</v>
      </c>
      <c r="D47" s="14">
        <f t="shared" ref="D47:D49" si="47">B47+C47</f>
        <v>0</v>
      </c>
      <c r="E47" s="14">
        <v>0</v>
      </c>
      <c r="F47" s="14">
        <v>0</v>
      </c>
      <c r="G47" s="14">
        <f t="shared" ref="G47:G49" si="48">D47-E47</f>
        <v>0</v>
      </c>
    </row>
    <row r="48" spans="1:7" ht="13.2" x14ac:dyDescent="0.25">
      <c r="A48" s="38" t="s">
        <v>10</v>
      </c>
      <c r="B48" s="14">
        <v>0</v>
      </c>
      <c r="C48" s="14">
        <v>0</v>
      </c>
      <c r="D48" s="14">
        <f t="shared" si="47"/>
        <v>0</v>
      </c>
      <c r="E48" s="14">
        <v>0</v>
      </c>
      <c r="F48" s="14">
        <v>0</v>
      </c>
      <c r="G48" s="14">
        <f t="shared" si="48"/>
        <v>0</v>
      </c>
    </row>
    <row r="49" spans="1:7" ht="13.2" x14ac:dyDescent="0.25">
      <c r="A49" s="38" t="s">
        <v>121</v>
      </c>
      <c r="B49" s="14">
        <v>0</v>
      </c>
      <c r="C49" s="14">
        <v>0</v>
      </c>
      <c r="D49" s="14">
        <f t="shared" si="47"/>
        <v>0</v>
      </c>
      <c r="E49" s="14">
        <v>0</v>
      </c>
      <c r="F49" s="14">
        <v>0</v>
      </c>
      <c r="G49" s="14">
        <f t="shared" si="48"/>
        <v>0</v>
      </c>
    </row>
    <row r="50" spans="1:7" ht="13.2" x14ac:dyDescent="0.25">
      <c r="A50" s="38"/>
      <c r="B50" s="14"/>
      <c r="C50" s="14"/>
      <c r="D50" s="14"/>
      <c r="E50" s="14"/>
      <c r="F50" s="14"/>
      <c r="G50" s="14"/>
    </row>
    <row r="51" spans="1:7" ht="13.2" x14ac:dyDescent="0.25">
      <c r="A51" s="35" t="s">
        <v>50</v>
      </c>
      <c r="B51" s="36">
        <f t="shared" ref="B51:G51" si="49">SUM(B46:B49)</f>
        <v>0</v>
      </c>
      <c r="C51" s="36">
        <f t="shared" si="49"/>
        <v>0</v>
      </c>
      <c r="D51" s="36">
        <f t="shared" si="49"/>
        <v>0</v>
      </c>
      <c r="E51" s="36">
        <f t="shared" si="49"/>
        <v>0</v>
      </c>
      <c r="F51" s="36">
        <f t="shared" si="49"/>
        <v>0</v>
      </c>
      <c r="G51" s="36">
        <f t="shared" si="49"/>
        <v>0</v>
      </c>
    </row>
    <row r="52" spans="1:7" ht="13.2" x14ac:dyDescent="0.25">
      <c r="A52" s="37"/>
      <c r="B52" s="37"/>
      <c r="C52" s="37"/>
      <c r="D52" s="37"/>
      <c r="E52" s="37"/>
      <c r="F52" s="37"/>
      <c r="G52" s="37"/>
    </row>
    <row r="53" spans="1:7" ht="13.2" x14ac:dyDescent="0.25">
      <c r="A53" s="37"/>
      <c r="B53" s="37"/>
      <c r="C53" s="37"/>
      <c r="D53" s="37"/>
      <c r="E53" s="37"/>
      <c r="F53" s="37"/>
      <c r="G53" s="37"/>
    </row>
    <row r="54" spans="1:7" ht="54.6" customHeight="1" x14ac:dyDescent="0.2">
      <c r="A54" s="45" t="s">
        <v>162</v>
      </c>
      <c r="B54" s="41"/>
      <c r="C54" s="41"/>
      <c r="D54" s="41"/>
      <c r="E54" s="41"/>
      <c r="F54" s="41"/>
      <c r="G54" s="42"/>
    </row>
    <row r="55" spans="1:7" ht="13.2" x14ac:dyDescent="0.2">
      <c r="A55" s="2"/>
      <c r="B55" s="3"/>
      <c r="C55" s="4"/>
      <c r="D55" s="5" t="s">
        <v>57</v>
      </c>
      <c r="E55" s="4"/>
      <c r="F55" s="6"/>
      <c r="G55" s="43" t="s">
        <v>56</v>
      </c>
    </row>
    <row r="56" spans="1:7" ht="26.4" x14ac:dyDescent="0.2">
      <c r="A56" s="7" t="s">
        <v>51</v>
      </c>
      <c r="B56" s="8" t="s">
        <v>52</v>
      </c>
      <c r="C56" s="8" t="s">
        <v>117</v>
      </c>
      <c r="D56" s="8" t="s">
        <v>53</v>
      </c>
      <c r="E56" s="8" t="s">
        <v>54</v>
      </c>
      <c r="F56" s="8" t="s">
        <v>55</v>
      </c>
      <c r="G56" s="44"/>
    </row>
    <row r="57" spans="1:7" ht="13.2" x14ac:dyDescent="0.2">
      <c r="A57" s="9"/>
      <c r="B57" s="10">
        <v>1</v>
      </c>
      <c r="C57" s="10">
        <v>2</v>
      </c>
      <c r="D57" s="10" t="s">
        <v>118</v>
      </c>
      <c r="E57" s="10">
        <v>4</v>
      </c>
      <c r="F57" s="10">
        <v>5</v>
      </c>
      <c r="G57" s="10" t="s">
        <v>119</v>
      </c>
    </row>
    <row r="58" spans="1:7" ht="13.2" x14ac:dyDescent="0.2">
      <c r="A58" s="23"/>
      <c r="B58" s="24"/>
      <c r="C58" s="24"/>
      <c r="D58" s="24"/>
      <c r="E58" s="24"/>
      <c r="F58" s="24"/>
      <c r="G58" s="24"/>
    </row>
    <row r="59" spans="1:7" ht="26.4" x14ac:dyDescent="0.25">
      <c r="A59" s="39" t="s">
        <v>12</v>
      </c>
      <c r="B59" s="14">
        <v>1103361.75</v>
      </c>
      <c r="C59" s="14">
        <v>500000</v>
      </c>
      <c r="D59" s="14">
        <f t="shared" ref="D59:D71" si="50">B59+C59</f>
        <v>1603361.75</v>
      </c>
      <c r="E59" s="14">
        <v>1121413.44</v>
      </c>
      <c r="F59" s="14">
        <v>1043588.57</v>
      </c>
      <c r="G59" s="14">
        <f t="shared" ref="G59:G71" si="51">D59-E59</f>
        <v>481948.31000000006</v>
      </c>
    </row>
    <row r="60" spans="1:7" ht="13.2" x14ac:dyDescent="0.25">
      <c r="A60" s="39"/>
      <c r="B60" s="14"/>
      <c r="C60" s="14"/>
      <c r="D60" s="14"/>
      <c r="E60" s="14"/>
      <c r="F60" s="14"/>
      <c r="G60" s="14"/>
    </row>
    <row r="61" spans="1:7" ht="13.2" x14ac:dyDescent="0.25">
      <c r="A61" s="39" t="s">
        <v>11</v>
      </c>
      <c r="B61" s="14">
        <v>0</v>
      </c>
      <c r="C61" s="14">
        <v>0</v>
      </c>
      <c r="D61" s="14">
        <f t="shared" si="50"/>
        <v>0</v>
      </c>
      <c r="E61" s="14">
        <v>0</v>
      </c>
      <c r="F61" s="14">
        <v>0</v>
      </c>
      <c r="G61" s="14">
        <f t="shared" si="51"/>
        <v>0</v>
      </c>
    </row>
    <row r="62" spans="1:7" ht="13.2" x14ac:dyDescent="0.25">
      <c r="A62" s="39"/>
      <c r="B62" s="14"/>
      <c r="C62" s="14"/>
      <c r="D62" s="14"/>
      <c r="E62" s="14"/>
      <c r="F62" s="14"/>
      <c r="G62" s="14"/>
    </row>
    <row r="63" spans="1:7" ht="26.4" x14ac:dyDescent="0.25">
      <c r="A63" s="39" t="s">
        <v>13</v>
      </c>
      <c r="B63" s="14">
        <v>0</v>
      </c>
      <c r="C63" s="14">
        <v>0</v>
      </c>
      <c r="D63" s="14">
        <f t="shared" si="50"/>
        <v>0</v>
      </c>
      <c r="E63" s="14">
        <v>0</v>
      </c>
      <c r="F63" s="14">
        <v>0</v>
      </c>
      <c r="G63" s="14">
        <f t="shared" si="51"/>
        <v>0</v>
      </c>
    </row>
    <row r="64" spans="1:7" ht="13.2" x14ac:dyDescent="0.25">
      <c r="A64" s="39"/>
      <c r="B64" s="14"/>
      <c r="C64" s="14"/>
      <c r="D64" s="14"/>
      <c r="E64" s="14"/>
      <c r="F64" s="14"/>
      <c r="G64" s="14"/>
    </row>
    <row r="65" spans="1:7" ht="26.4" x14ac:dyDescent="0.25">
      <c r="A65" s="39" t="s">
        <v>25</v>
      </c>
      <c r="B65" s="14">
        <v>0</v>
      </c>
      <c r="C65" s="14">
        <v>0</v>
      </c>
      <c r="D65" s="14">
        <f t="shared" si="50"/>
        <v>0</v>
      </c>
      <c r="E65" s="14">
        <v>0</v>
      </c>
      <c r="F65" s="14">
        <v>0</v>
      </c>
      <c r="G65" s="14">
        <f t="shared" si="51"/>
        <v>0</v>
      </c>
    </row>
    <row r="66" spans="1:7" ht="13.2" x14ac:dyDescent="0.25">
      <c r="A66" s="39"/>
      <c r="B66" s="14"/>
      <c r="C66" s="14"/>
      <c r="D66" s="14"/>
      <c r="E66" s="14"/>
      <c r="F66" s="14"/>
      <c r="G66" s="14"/>
    </row>
    <row r="67" spans="1:7" ht="26.4" x14ac:dyDescent="0.25">
      <c r="A67" s="39" t="s">
        <v>26</v>
      </c>
      <c r="B67" s="14">
        <v>0</v>
      </c>
      <c r="C67" s="14">
        <v>0</v>
      </c>
      <c r="D67" s="14">
        <f t="shared" si="50"/>
        <v>0</v>
      </c>
      <c r="E67" s="14">
        <v>0</v>
      </c>
      <c r="F67" s="14">
        <v>0</v>
      </c>
      <c r="G67" s="14">
        <f t="shared" si="51"/>
        <v>0</v>
      </c>
    </row>
    <row r="68" spans="1:7" ht="13.2" x14ac:dyDescent="0.25">
      <c r="A68" s="39"/>
      <c r="B68" s="14"/>
      <c r="C68" s="14"/>
      <c r="D68" s="14"/>
      <c r="E68" s="14"/>
      <c r="F68" s="14"/>
      <c r="G68" s="14"/>
    </row>
    <row r="69" spans="1:7" ht="26.4" x14ac:dyDescent="0.25">
      <c r="A69" s="39" t="s">
        <v>128</v>
      </c>
      <c r="B69" s="14">
        <v>0</v>
      </c>
      <c r="C69" s="14">
        <v>0</v>
      </c>
      <c r="D69" s="14">
        <f t="shared" si="50"/>
        <v>0</v>
      </c>
      <c r="E69" s="14">
        <v>0</v>
      </c>
      <c r="F69" s="14">
        <v>0</v>
      </c>
      <c r="G69" s="14">
        <f t="shared" si="51"/>
        <v>0</v>
      </c>
    </row>
    <row r="70" spans="1:7" ht="13.2" x14ac:dyDescent="0.25">
      <c r="A70" s="39"/>
      <c r="B70" s="14"/>
      <c r="C70" s="14"/>
      <c r="D70" s="14"/>
      <c r="E70" s="14"/>
      <c r="F70" s="14"/>
      <c r="G70" s="14"/>
    </row>
    <row r="71" spans="1:7" ht="26.4" x14ac:dyDescent="0.25">
      <c r="A71" s="39" t="s">
        <v>14</v>
      </c>
      <c r="B71" s="14">
        <v>0</v>
      </c>
      <c r="C71" s="14">
        <v>0</v>
      </c>
      <c r="D71" s="14">
        <f t="shared" si="50"/>
        <v>0</v>
      </c>
      <c r="E71" s="14">
        <v>0</v>
      </c>
      <c r="F71" s="14">
        <v>0</v>
      </c>
      <c r="G71" s="14">
        <f t="shared" si="51"/>
        <v>0</v>
      </c>
    </row>
    <row r="72" spans="1:7" ht="13.2" x14ac:dyDescent="0.25">
      <c r="A72" s="39"/>
      <c r="B72" s="14"/>
      <c r="C72" s="14"/>
      <c r="D72" s="14"/>
      <c r="E72" s="14"/>
      <c r="F72" s="14"/>
      <c r="G72" s="14"/>
    </row>
    <row r="73" spans="1:7" ht="13.2" x14ac:dyDescent="0.25">
      <c r="A73" s="35" t="s">
        <v>50</v>
      </c>
      <c r="B73" s="36">
        <f t="shared" ref="B73:G73" si="52">SUM(B59:B71)</f>
        <v>1103361.75</v>
      </c>
      <c r="C73" s="36">
        <f t="shared" si="52"/>
        <v>500000</v>
      </c>
      <c r="D73" s="36">
        <f t="shared" si="52"/>
        <v>1603361.75</v>
      </c>
      <c r="E73" s="36">
        <f t="shared" si="52"/>
        <v>1121413.44</v>
      </c>
      <c r="F73" s="36">
        <f t="shared" si="52"/>
        <v>1043588.57</v>
      </c>
      <c r="G73" s="36">
        <f t="shared" si="52"/>
        <v>481948.31000000006</v>
      </c>
    </row>
    <row r="75" spans="1:7" x14ac:dyDescent="0.2">
      <c r="A75" s="1" t="s">
        <v>120</v>
      </c>
    </row>
    <row r="89" spans="1:6" x14ac:dyDescent="0.2">
      <c r="A89" s="49" t="s">
        <v>164</v>
      </c>
      <c r="B89"/>
      <c r="C89" s="50" t="s">
        <v>165</v>
      </c>
      <c r="D89" s="50"/>
      <c r="E89" s="50"/>
      <c r="F89" s="50"/>
    </row>
    <row r="90" spans="1:6" ht="13.2" x14ac:dyDescent="0.25">
      <c r="A90" s="51" t="s">
        <v>166</v>
      </c>
      <c r="B90" s="52"/>
      <c r="C90" s="53" t="s">
        <v>167</v>
      </c>
      <c r="D90" s="53"/>
      <c r="E90" s="53"/>
      <c r="F90" s="53"/>
    </row>
    <row r="91" spans="1:6" ht="13.2" x14ac:dyDescent="0.25">
      <c r="A91" s="51" t="s">
        <v>168</v>
      </c>
      <c r="B91" s="52"/>
      <c r="C91" s="53" t="s">
        <v>169</v>
      </c>
      <c r="D91" s="53"/>
      <c r="E91" s="53"/>
      <c r="F91" s="53"/>
    </row>
  </sheetData>
  <sheetProtection formatCells="0" formatColumns="0" formatRows="0" insertRows="0" deleteRows="0" autoFilter="0"/>
  <mergeCells count="9">
    <mergeCell ref="C89:F89"/>
    <mergeCell ref="C90:F90"/>
    <mergeCell ref="C91:F91"/>
    <mergeCell ref="G3:G4"/>
    <mergeCell ref="A1:G1"/>
    <mergeCell ref="A40:G40"/>
    <mergeCell ref="G55:G56"/>
    <mergeCell ref="G42:G43"/>
    <mergeCell ref="A54:G54"/>
  </mergeCells>
  <printOptions horizontalCentered="1"/>
  <pageMargins left="0.31496062992125984" right="0.11811023622047245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opLeftCell="A23" workbookViewId="0">
      <selection sqref="A1:G1"/>
    </sheetView>
  </sheetViews>
  <sheetFormatPr baseColWidth="10" defaultColWidth="12" defaultRowHeight="10.199999999999999" x14ac:dyDescent="0.2"/>
  <cols>
    <col min="1" max="1" width="64.28515625" style="1" customWidth="1"/>
    <col min="2" max="2" width="19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54.6" customHeight="1" x14ac:dyDescent="0.2">
      <c r="A1" s="45" t="s">
        <v>163</v>
      </c>
      <c r="B1" s="41"/>
      <c r="C1" s="41"/>
      <c r="D1" s="41"/>
      <c r="E1" s="41"/>
      <c r="F1" s="41"/>
      <c r="G1" s="42"/>
    </row>
    <row r="2" spans="1:7" ht="13.2" x14ac:dyDescent="0.2">
      <c r="A2" s="2"/>
      <c r="B2" s="3"/>
      <c r="C2" s="4"/>
      <c r="D2" s="5" t="s">
        <v>57</v>
      </c>
      <c r="E2" s="4"/>
      <c r="F2" s="6"/>
      <c r="G2" s="43" t="s">
        <v>56</v>
      </c>
    </row>
    <row r="3" spans="1:7" ht="24.9" customHeight="1" x14ac:dyDescent="0.2">
      <c r="A3" s="7" t="s">
        <v>51</v>
      </c>
      <c r="B3" s="8" t="s">
        <v>52</v>
      </c>
      <c r="C3" s="8" t="s">
        <v>117</v>
      </c>
      <c r="D3" s="8" t="s">
        <v>53</v>
      </c>
      <c r="E3" s="8" t="s">
        <v>54</v>
      </c>
      <c r="F3" s="8" t="s">
        <v>55</v>
      </c>
      <c r="G3" s="44"/>
    </row>
    <row r="4" spans="1:7" ht="13.2" x14ac:dyDescent="0.2">
      <c r="A4" s="9"/>
      <c r="B4" s="10">
        <v>1</v>
      </c>
      <c r="C4" s="10">
        <v>2</v>
      </c>
      <c r="D4" s="10" t="s">
        <v>118</v>
      </c>
      <c r="E4" s="10">
        <v>4</v>
      </c>
      <c r="F4" s="10">
        <v>5</v>
      </c>
      <c r="G4" s="10" t="s">
        <v>119</v>
      </c>
    </row>
    <row r="5" spans="1:7" ht="13.2" x14ac:dyDescent="0.2">
      <c r="A5" s="23"/>
      <c r="B5" s="24"/>
      <c r="C5" s="24"/>
      <c r="D5" s="24"/>
      <c r="E5" s="24"/>
      <c r="F5" s="24"/>
      <c r="G5" s="24"/>
    </row>
    <row r="6" spans="1:7" ht="13.2" x14ac:dyDescent="0.25">
      <c r="A6" s="40" t="s">
        <v>15</v>
      </c>
      <c r="B6" s="15">
        <f t="shared" ref="B6:G6" si="0">SUM(B7:B14)</f>
        <v>508958731.5</v>
      </c>
      <c r="C6" s="15">
        <f t="shared" si="0"/>
        <v>94854370.769999996</v>
      </c>
      <c r="D6" s="15">
        <f t="shared" si="0"/>
        <v>603813102.26999998</v>
      </c>
      <c r="E6" s="15">
        <f t="shared" si="0"/>
        <v>335771420.96999997</v>
      </c>
      <c r="F6" s="15">
        <f t="shared" si="0"/>
        <v>334751277.10000002</v>
      </c>
      <c r="G6" s="15">
        <f t="shared" si="0"/>
        <v>268041681.29999998</v>
      </c>
    </row>
    <row r="7" spans="1:7" ht="13.2" x14ac:dyDescent="0.25">
      <c r="A7" s="21" t="s">
        <v>40</v>
      </c>
      <c r="B7" s="14">
        <v>16243494.25</v>
      </c>
      <c r="C7" s="14">
        <v>51480.87</v>
      </c>
      <c r="D7" s="14">
        <f>B7+C7</f>
        <v>16294975.119999999</v>
      </c>
      <c r="E7" s="14">
        <v>11392721.210000001</v>
      </c>
      <c r="F7" s="14">
        <v>11178106.210000001</v>
      </c>
      <c r="G7" s="14">
        <f>D7-E7</f>
        <v>4902253.9099999983</v>
      </c>
    </row>
    <row r="8" spans="1:7" ht="13.2" x14ac:dyDescent="0.25">
      <c r="A8" s="21" t="s">
        <v>16</v>
      </c>
      <c r="B8" s="14">
        <v>943206.68</v>
      </c>
      <c r="C8" s="14">
        <v>0</v>
      </c>
      <c r="D8" s="14">
        <f t="shared" ref="D8:D14" si="1">B8+C8</f>
        <v>943206.68</v>
      </c>
      <c r="E8" s="14">
        <v>650652.07999999996</v>
      </c>
      <c r="F8" s="14">
        <v>650652.07999999996</v>
      </c>
      <c r="G8" s="14">
        <f t="shared" ref="G8:G14" si="2">D8-E8</f>
        <v>292554.60000000009</v>
      </c>
    </row>
    <row r="9" spans="1:7" ht="13.2" x14ac:dyDescent="0.25">
      <c r="A9" s="21" t="s">
        <v>122</v>
      </c>
      <c r="B9" s="14">
        <v>76527447.519999996</v>
      </c>
      <c r="C9" s="14">
        <v>24776526.899999999</v>
      </c>
      <c r="D9" s="14">
        <f t="shared" si="1"/>
        <v>101303974.41999999</v>
      </c>
      <c r="E9" s="14">
        <v>64716334.909999996</v>
      </c>
      <c r="F9" s="14">
        <v>64716334.909999996</v>
      </c>
      <c r="G9" s="14">
        <f t="shared" si="2"/>
        <v>36587639.50999999</v>
      </c>
    </row>
    <row r="10" spans="1:7" ht="13.2" x14ac:dyDescent="0.25">
      <c r="A10" s="21" t="s">
        <v>3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2"/>
        <v>0</v>
      </c>
    </row>
    <row r="11" spans="1:7" ht="13.2" x14ac:dyDescent="0.25">
      <c r="A11" s="21" t="s">
        <v>22</v>
      </c>
      <c r="B11" s="14">
        <v>109188801.06999999</v>
      </c>
      <c r="C11" s="14">
        <v>10779364.66</v>
      </c>
      <c r="D11" s="14">
        <f t="shared" si="1"/>
        <v>119968165.72999999</v>
      </c>
      <c r="E11" s="14">
        <v>47493262.689999998</v>
      </c>
      <c r="F11" s="14">
        <v>47435262.689999998</v>
      </c>
      <c r="G11" s="14">
        <f t="shared" si="2"/>
        <v>72474903.039999992</v>
      </c>
    </row>
    <row r="12" spans="1:7" ht="13.2" x14ac:dyDescent="0.25">
      <c r="A12" s="21" t="s">
        <v>17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ht="13.2" x14ac:dyDescent="0.25">
      <c r="A13" s="21" t="s">
        <v>41</v>
      </c>
      <c r="B13" s="14">
        <v>215479099.37</v>
      </c>
      <c r="C13" s="14">
        <v>51577734.350000001</v>
      </c>
      <c r="D13" s="14">
        <f t="shared" si="1"/>
        <v>267056833.72</v>
      </c>
      <c r="E13" s="14">
        <v>143160467.94999999</v>
      </c>
      <c r="F13" s="14">
        <v>142412939.08000001</v>
      </c>
      <c r="G13" s="14">
        <f t="shared" si="2"/>
        <v>123896365.77000001</v>
      </c>
    </row>
    <row r="14" spans="1:7" ht="13.2" x14ac:dyDescent="0.25">
      <c r="A14" s="21" t="s">
        <v>18</v>
      </c>
      <c r="B14" s="14">
        <v>90576682.609999999</v>
      </c>
      <c r="C14" s="14">
        <v>7669263.9900000002</v>
      </c>
      <c r="D14" s="14">
        <f t="shared" si="1"/>
        <v>98245946.599999994</v>
      </c>
      <c r="E14" s="14">
        <v>68357982.129999995</v>
      </c>
      <c r="F14" s="14">
        <v>68357982.129999995</v>
      </c>
      <c r="G14" s="14">
        <f t="shared" si="2"/>
        <v>29887964.469999999</v>
      </c>
    </row>
    <row r="15" spans="1:7" ht="13.2" x14ac:dyDescent="0.25">
      <c r="A15" s="21"/>
      <c r="B15" s="14"/>
      <c r="C15" s="14"/>
      <c r="D15" s="14"/>
      <c r="E15" s="14"/>
      <c r="F15" s="14"/>
      <c r="G15" s="14"/>
    </row>
    <row r="16" spans="1:7" ht="13.2" x14ac:dyDescent="0.25">
      <c r="A16" s="40" t="s">
        <v>19</v>
      </c>
      <c r="B16" s="15">
        <f t="shared" ref="B16:G16" si="3">SUM(B17:B23)</f>
        <v>384962962.44</v>
      </c>
      <c r="C16" s="15">
        <f t="shared" si="3"/>
        <v>402504244.35000002</v>
      </c>
      <c r="D16" s="15">
        <f t="shared" si="3"/>
        <v>787467206.78999996</v>
      </c>
      <c r="E16" s="15">
        <f t="shared" si="3"/>
        <v>403002694.94999999</v>
      </c>
      <c r="F16" s="15">
        <f t="shared" si="3"/>
        <v>402987013.46999997</v>
      </c>
      <c r="G16" s="15">
        <f t="shared" si="3"/>
        <v>384464511.83999997</v>
      </c>
    </row>
    <row r="17" spans="1:7" ht="13.2" x14ac:dyDescent="0.25">
      <c r="A17" s="21" t="s">
        <v>42</v>
      </c>
      <c r="B17" s="14">
        <v>0</v>
      </c>
      <c r="C17" s="14">
        <v>47366194.299999997</v>
      </c>
      <c r="D17" s="14">
        <f>B17+C17</f>
        <v>47366194.299999997</v>
      </c>
      <c r="E17" s="14">
        <v>14003617.74</v>
      </c>
      <c r="F17" s="14">
        <v>14003617.74</v>
      </c>
      <c r="G17" s="14">
        <f t="shared" ref="G17:G23" si="4">D17-E17</f>
        <v>33362576.559999995</v>
      </c>
    </row>
    <row r="18" spans="1:7" ht="13.2" x14ac:dyDescent="0.25">
      <c r="A18" s="21" t="s">
        <v>27</v>
      </c>
      <c r="B18" s="14">
        <v>372500478.38</v>
      </c>
      <c r="C18" s="14">
        <v>327523527.63999999</v>
      </c>
      <c r="D18" s="14">
        <f t="shared" ref="D18:D23" si="5">B18+C18</f>
        <v>700024006.01999998</v>
      </c>
      <c r="E18" s="14">
        <v>356847512.38</v>
      </c>
      <c r="F18" s="14">
        <v>356831830.89999998</v>
      </c>
      <c r="G18" s="14">
        <f t="shared" si="4"/>
        <v>343176493.63999999</v>
      </c>
    </row>
    <row r="19" spans="1:7" ht="13.2" x14ac:dyDescent="0.25">
      <c r="A19" s="21" t="s">
        <v>20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4">
        <f t="shared" si="4"/>
        <v>0</v>
      </c>
    </row>
    <row r="20" spans="1:7" ht="13.2" x14ac:dyDescent="0.25">
      <c r="A20" s="21" t="s">
        <v>43</v>
      </c>
      <c r="B20" s="14">
        <v>12462484.060000001</v>
      </c>
      <c r="C20" s="14">
        <v>27614522.41</v>
      </c>
      <c r="D20" s="14">
        <f t="shared" si="5"/>
        <v>40077006.469999999</v>
      </c>
      <c r="E20" s="14">
        <v>32151564.829999998</v>
      </c>
      <c r="F20" s="14">
        <v>32151564.829999998</v>
      </c>
      <c r="G20" s="14">
        <f t="shared" si="4"/>
        <v>7925441.6400000006</v>
      </c>
    </row>
    <row r="21" spans="1:7" ht="13.2" x14ac:dyDescent="0.25">
      <c r="A21" s="21" t="s">
        <v>44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4"/>
        <v>0</v>
      </c>
    </row>
    <row r="22" spans="1:7" ht="13.2" x14ac:dyDescent="0.25">
      <c r="A22" s="21" t="s">
        <v>45</v>
      </c>
      <c r="B22" s="14">
        <v>0</v>
      </c>
      <c r="C22" s="14">
        <v>0</v>
      </c>
      <c r="D22" s="14">
        <f t="shared" si="5"/>
        <v>0</v>
      </c>
      <c r="E22" s="14">
        <v>0</v>
      </c>
      <c r="F22" s="14">
        <v>0</v>
      </c>
      <c r="G22" s="14">
        <f t="shared" si="4"/>
        <v>0</v>
      </c>
    </row>
    <row r="23" spans="1:7" ht="13.2" x14ac:dyDescent="0.25">
      <c r="A23" s="21" t="s">
        <v>4</v>
      </c>
      <c r="B23" s="14">
        <v>0</v>
      </c>
      <c r="C23" s="14">
        <v>0</v>
      </c>
      <c r="D23" s="14">
        <f t="shared" si="5"/>
        <v>0</v>
      </c>
      <c r="E23" s="14">
        <v>0</v>
      </c>
      <c r="F23" s="14">
        <v>0</v>
      </c>
      <c r="G23" s="14">
        <f t="shared" si="4"/>
        <v>0</v>
      </c>
    </row>
    <row r="24" spans="1:7" ht="13.2" x14ac:dyDescent="0.25">
      <c r="A24" s="21"/>
      <c r="B24" s="14"/>
      <c r="C24" s="14"/>
      <c r="D24" s="14"/>
      <c r="E24" s="14"/>
      <c r="F24" s="14"/>
      <c r="G24" s="14"/>
    </row>
    <row r="25" spans="1:7" ht="13.2" x14ac:dyDescent="0.25">
      <c r="A25" s="40" t="s">
        <v>46</v>
      </c>
      <c r="B25" s="15">
        <f t="shared" ref="B25:G25" si="6">SUM(B26:B34)</f>
        <v>122672940.2</v>
      </c>
      <c r="C25" s="15">
        <f t="shared" si="6"/>
        <v>47313073.330000006</v>
      </c>
      <c r="D25" s="15">
        <f t="shared" si="6"/>
        <v>169986013.52999997</v>
      </c>
      <c r="E25" s="15">
        <f t="shared" si="6"/>
        <v>97011597.290000007</v>
      </c>
      <c r="F25" s="15">
        <f t="shared" si="6"/>
        <v>96255702.660000011</v>
      </c>
      <c r="G25" s="15">
        <f t="shared" si="6"/>
        <v>72974416.24000001</v>
      </c>
    </row>
    <row r="26" spans="1:7" ht="13.2" x14ac:dyDescent="0.25">
      <c r="A26" s="21" t="s">
        <v>28</v>
      </c>
      <c r="B26" s="14">
        <v>41352497.710000001</v>
      </c>
      <c r="C26" s="14">
        <v>8948438.5</v>
      </c>
      <c r="D26" s="14">
        <f>B26+C26</f>
        <v>50300936.210000001</v>
      </c>
      <c r="E26" s="14">
        <v>26542531.199999999</v>
      </c>
      <c r="F26" s="14">
        <v>25983331.199999999</v>
      </c>
      <c r="G26" s="14">
        <f t="shared" ref="G26:G34" si="7">D26-E26</f>
        <v>23758405.010000002</v>
      </c>
    </row>
    <row r="27" spans="1:7" ht="13.2" x14ac:dyDescent="0.25">
      <c r="A27" s="21" t="s">
        <v>23</v>
      </c>
      <c r="B27" s="14">
        <v>0</v>
      </c>
      <c r="C27" s="14">
        <v>0</v>
      </c>
      <c r="D27" s="14">
        <f t="shared" ref="D27:D34" si="8">B27+C27</f>
        <v>0</v>
      </c>
      <c r="E27" s="14">
        <v>0</v>
      </c>
      <c r="F27" s="14">
        <v>0</v>
      </c>
      <c r="G27" s="14">
        <f t="shared" si="7"/>
        <v>0</v>
      </c>
    </row>
    <row r="28" spans="1:7" ht="13.2" x14ac:dyDescent="0.25">
      <c r="A28" s="21" t="s">
        <v>29</v>
      </c>
      <c r="B28" s="14">
        <v>0</v>
      </c>
      <c r="C28" s="14">
        <v>4050000</v>
      </c>
      <c r="D28" s="14">
        <f t="shared" si="8"/>
        <v>4050000</v>
      </c>
      <c r="E28" s="14">
        <v>3638654.96</v>
      </c>
      <c r="F28" s="14">
        <v>3638654.96</v>
      </c>
      <c r="G28" s="14">
        <f t="shared" si="7"/>
        <v>411345.04000000004</v>
      </c>
    </row>
    <row r="29" spans="1:7" ht="13.2" x14ac:dyDescent="0.25">
      <c r="A29" s="21" t="s">
        <v>47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ht="13.2" x14ac:dyDescent="0.25">
      <c r="A30" s="21" t="s">
        <v>21</v>
      </c>
      <c r="B30" s="14">
        <v>21509594.109999999</v>
      </c>
      <c r="C30" s="14">
        <v>2026094</v>
      </c>
      <c r="D30" s="14">
        <f t="shared" si="8"/>
        <v>23535688.109999999</v>
      </c>
      <c r="E30" s="14">
        <v>15824539.74</v>
      </c>
      <c r="F30" s="14">
        <v>15806575.98</v>
      </c>
      <c r="G30" s="14">
        <f t="shared" si="7"/>
        <v>7711148.3699999992</v>
      </c>
    </row>
    <row r="31" spans="1:7" ht="13.2" x14ac:dyDescent="0.25">
      <c r="A31" s="21" t="s">
        <v>5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4">
        <f t="shared" si="7"/>
        <v>0</v>
      </c>
    </row>
    <row r="32" spans="1:7" ht="13.2" x14ac:dyDescent="0.25">
      <c r="A32" s="21" t="s">
        <v>6</v>
      </c>
      <c r="B32" s="14">
        <v>47037728.490000002</v>
      </c>
      <c r="C32" s="14">
        <v>31688543.59</v>
      </c>
      <c r="D32" s="14">
        <f t="shared" si="8"/>
        <v>78726272.079999998</v>
      </c>
      <c r="E32" s="14">
        <v>42320545.939999998</v>
      </c>
      <c r="F32" s="14">
        <v>42141815.07</v>
      </c>
      <c r="G32" s="14">
        <f t="shared" si="7"/>
        <v>36405726.140000001</v>
      </c>
    </row>
    <row r="33" spans="1:7" ht="13.2" x14ac:dyDescent="0.25">
      <c r="A33" s="21" t="s">
        <v>48</v>
      </c>
      <c r="B33" s="14">
        <v>12773119.890000001</v>
      </c>
      <c r="C33" s="14">
        <v>599997.24</v>
      </c>
      <c r="D33" s="14">
        <f t="shared" si="8"/>
        <v>13373117.130000001</v>
      </c>
      <c r="E33" s="14">
        <v>8685325.4499999993</v>
      </c>
      <c r="F33" s="14">
        <v>8685325.4499999993</v>
      </c>
      <c r="G33" s="14">
        <f t="shared" si="7"/>
        <v>4687791.6800000016</v>
      </c>
    </row>
    <row r="34" spans="1:7" ht="13.2" x14ac:dyDescent="0.25">
      <c r="A34" s="21" t="s">
        <v>30</v>
      </c>
      <c r="B34" s="14">
        <v>0</v>
      </c>
      <c r="C34" s="14">
        <v>0</v>
      </c>
      <c r="D34" s="14">
        <f t="shared" si="8"/>
        <v>0</v>
      </c>
      <c r="E34" s="14">
        <v>0</v>
      </c>
      <c r="F34" s="14">
        <v>0</v>
      </c>
      <c r="G34" s="14">
        <f t="shared" si="7"/>
        <v>0</v>
      </c>
    </row>
    <row r="35" spans="1:7" ht="13.2" x14ac:dyDescent="0.25">
      <c r="A35" s="21"/>
      <c r="B35" s="14"/>
      <c r="C35" s="14"/>
      <c r="D35" s="14"/>
      <c r="E35" s="14"/>
      <c r="F35" s="14"/>
      <c r="G35" s="14"/>
    </row>
    <row r="36" spans="1:7" ht="13.2" x14ac:dyDescent="0.25">
      <c r="A36" s="40" t="s">
        <v>31</v>
      </c>
      <c r="B36" s="15">
        <f t="shared" ref="B36:G36" si="9">SUM(B37:B40)</f>
        <v>77843507.370000005</v>
      </c>
      <c r="C36" s="15">
        <f t="shared" si="9"/>
        <v>4000000</v>
      </c>
      <c r="D36" s="15">
        <f t="shared" si="9"/>
        <v>81843507.370000005</v>
      </c>
      <c r="E36" s="15">
        <f t="shared" si="9"/>
        <v>65809657.969999999</v>
      </c>
      <c r="F36" s="15">
        <f t="shared" si="9"/>
        <v>65809657.969999999</v>
      </c>
      <c r="G36" s="15">
        <f t="shared" si="9"/>
        <v>16033849.400000006</v>
      </c>
    </row>
    <row r="37" spans="1:7" ht="26.4" x14ac:dyDescent="0.25">
      <c r="A37" s="21" t="s">
        <v>49</v>
      </c>
      <c r="B37" s="14">
        <v>0</v>
      </c>
      <c r="C37" s="14">
        <v>0</v>
      </c>
      <c r="D37" s="14">
        <f>B37+C37</f>
        <v>0</v>
      </c>
      <c r="E37" s="14">
        <v>0</v>
      </c>
      <c r="F37" s="14">
        <v>0</v>
      </c>
      <c r="G37" s="14">
        <f t="shared" ref="G37:G40" si="10">D37-E37</f>
        <v>0</v>
      </c>
    </row>
    <row r="38" spans="1:7" ht="27" customHeight="1" x14ac:dyDescent="0.25">
      <c r="A38" s="21" t="s">
        <v>24</v>
      </c>
      <c r="B38" s="14">
        <v>77843507.370000005</v>
      </c>
      <c r="C38" s="14">
        <v>4000000</v>
      </c>
      <c r="D38" s="14">
        <f t="shared" ref="D38:D40" si="11">B38+C38</f>
        <v>81843507.370000005</v>
      </c>
      <c r="E38" s="14">
        <v>65809657.969999999</v>
      </c>
      <c r="F38" s="14">
        <v>65809657.969999999</v>
      </c>
      <c r="G38" s="14">
        <f t="shared" si="10"/>
        <v>16033849.400000006</v>
      </c>
    </row>
    <row r="39" spans="1:7" ht="13.2" x14ac:dyDescent="0.25">
      <c r="A39" s="21" t="s">
        <v>32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ht="13.2" x14ac:dyDescent="0.25">
      <c r="A40" s="21" t="s">
        <v>7</v>
      </c>
      <c r="B40" s="14">
        <v>0</v>
      </c>
      <c r="C40" s="14">
        <v>0</v>
      </c>
      <c r="D40" s="14">
        <f t="shared" si="11"/>
        <v>0</v>
      </c>
      <c r="E40" s="14">
        <v>0</v>
      </c>
      <c r="F40" s="14">
        <v>0</v>
      </c>
      <c r="G40" s="14">
        <f t="shared" si="10"/>
        <v>0</v>
      </c>
    </row>
    <row r="41" spans="1:7" ht="13.2" x14ac:dyDescent="0.25">
      <c r="A41" s="21"/>
      <c r="B41" s="14"/>
      <c r="C41" s="14"/>
      <c r="D41" s="14"/>
      <c r="E41" s="14"/>
      <c r="F41" s="14"/>
      <c r="G41" s="14"/>
    </row>
    <row r="42" spans="1:7" ht="13.2" x14ac:dyDescent="0.25">
      <c r="A42" s="35" t="s">
        <v>50</v>
      </c>
      <c r="B42" s="36">
        <f t="shared" ref="B42:G42" si="12">SUM(B36+B25+B16+B6)</f>
        <v>1094438141.51</v>
      </c>
      <c r="C42" s="36">
        <f t="shared" si="12"/>
        <v>548671688.45000005</v>
      </c>
      <c r="D42" s="36">
        <f t="shared" si="12"/>
        <v>1643109829.96</v>
      </c>
      <c r="E42" s="36">
        <f t="shared" si="12"/>
        <v>901595371.18000007</v>
      </c>
      <c r="F42" s="36">
        <f t="shared" si="12"/>
        <v>899803651.19999993</v>
      </c>
      <c r="G42" s="36">
        <f t="shared" si="12"/>
        <v>741514458.77999997</v>
      </c>
    </row>
    <row r="44" spans="1:7" x14ac:dyDescent="0.2">
      <c r="A44" s="1" t="s">
        <v>120</v>
      </c>
    </row>
    <row r="52" spans="1:6" x14ac:dyDescent="0.2">
      <c r="A52" s="49" t="s">
        <v>164</v>
      </c>
      <c r="B52"/>
      <c r="C52" s="50" t="s">
        <v>165</v>
      </c>
      <c r="D52" s="50"/>
      <c r="E52" s="50"/>
      <c r="F52" s="50"/>
    </row>
    <row r="53" spans="1:6" ht="13.2" x14ac:dyDescent="0.25">
      <c r="A53" s="51" t="s">
        <v>166</v>
      </c>
      <c r="B53" s="52"/>
      <c r="C53" s="53" t="s">
        <v>167</v>
      </c>
      <c r="D53" s="53"/>
      <c r="E53" s="53"/>
      <c r="F53" s="53"/>
    </row>
    <row r="54" spans="1:6" ht="13.2" x14ac:dyDescent="0.25">
      <c r="A54" s="51" t="s">
        <v>168</v>
      </c>
      <c r="B54" s="52"/>
      <c r="C54" s="53" t="s">
        <v>169</v>
      </c>
      <c r="D54" s="53"/>
      <c r="E54" s="53"/>
      <c r="F54" s="53"/>
    </row>
  </sheetData>
  <sheetProtection formatCells="0" formatColumns="0" formatRows="0" autoFilter="0"/>
  <mergeCells count="5">
    <mergeCell ref="G2:G3"/>
    <mergeCell ref="A1:G1"/>
    <mergeCell ref="C52:F52"/>
    <mergeCell ref="C53:F53"/>
    <mergeCell ref="C54:F54"/>
  </mergeCells>
  <printOptions horizontalCentered="1"/>
  <pageMargins left="0.31496062992125984" right="0.11811023622047245" top="0.74803149606299213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2024-10-17T15:28:13Z</cp:lastPrinted>
  <dcterms:created xsi:type="dcterms:W3CDTF">2014-02-10T03:37:14Z</dcterms:created>
  <dcterms:modified xsi:type="dcterms:W3CDTF">2024-10-17T15:58:15Z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